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 firstSheet="1" activeTab="6"/>
  </bookViews>
  <sheets>
    <sheet name="7.2 GASTOS MENSUALES" sheetId="1" r:id="rId1"/>
    <sheet name="7.2 GASTOS ANUALES" sheetId="2" r:id="rId2"/>
    <sheet name="VENTAS" sheetId="3" r:id="rId3"/>
    <sheet name="COMPRAS" sheetId="4" r:id="rId4"/>
    <sheet name="PUNTO DE EQUILIBRIO" sheetId="5" r:id="rId5"/>
    <sheet name="CARTERA" sheetId="6" r:id="rId6"/>
    <sheet name="ESTADO DE RESULTADOS" sheetId="7" r:id="rId7"/>
  </sheets>
  <definedNames>
    <definedName name="_Toc216603503" localSheetId="4">'PUNTO DE EQUILIBRIO'!$A$1</definedName>
    <definedName name="_Toc219887688" localSheetId="6">'ESTADO DE RESULTADOS'!$A$1</definedName>
  </definedNames>
  <calcPr calcId="144525"/>
</workbook>
</file>

<file path=xl/calcChain.xml><?xml version="1.0" encoding="utf-8"?>
<calcChain xmlns="http://schemas.openxmlformats.org/spreadsheetml/2006/main">
  <c r="C29" i="6" l="1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28" i="6"/>
  <c r="D28" i="6" s="1"/>
  <c r="B46" i="6"/>
  <c r="C46" i="6" s="1"/>
  <c r="C22" i="6"/>
  <c r="D22" i="6"/>
  <c r="E22" i="6"/>
  <c r="F22" i="6"/>
  <c r="G22" i="6"/>
  <c r="H22" i="6"/>
  <c r="I22" i="6"/>
  <c r="J22" i="6"/>
  <c r="K22" i="6"/>
  <c r="L22" i="6"/>
  <c r="M22" i="6"/>
  <c r="B22" i="6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4" i="2"/>
  <c r="C27" i="2" s="1"/>
  <c r="C8" i="3"/>
  <c r="D8" i="3"/>
  <c r="E8" i="3"/>
  <c r="F8" i="3"/>
  <c r="C7" i="3"/>
  <c r="D7" i="3"/>
  <c r="E7" i="3"/>
  <c r="F7" i="3"/>
  <c r="B7" i="3"/>
  <c r="B8" i="3"/>
  <c r="B27" i="2"/>
  <c r="B24" i="2"/>
  <c r="B22" i="2"/>
  <c r="B21" i="2"/>
  <c r="B19" i="2"/>
  <c r="B18" i="2"/>
  <c r="B13" i="2"/>
  <c r="B9" i="2"/>
  <c r="B8" i="2"/>
  <c r="B7" i="2"/>
  <c r="B5" i="2"/>
  <c r="B6" i="2"/>
  <c r="B4" i="2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0" i="2" s="1"/>
  <c r="N21" i="1"/>
  <c r="N22" i="1"/>
  <c r="N23" i="1"/>
  <c r="N24" i="1"/>
  <c r="N25" i="1"/>
  <c r="N26" i="1"/>
  <c r="N27" i="1"/>
  <c r="N4" i="1"/>
  <c r="C6" i="1"/>
  <c r="D6" i="1"/>
  <c r="E6" i="1"/>
  <c r="F6" i="1"/>
  <c r="G6" i="1"/>
  <c r="H6" i="1"/>
  <c r="I6" i="1"/>
  <c r="J6" i="1"/>
  <c r="K6" i="1"/>
  <c r="L6" i="1"/>
  <c r="M6" i="1"/>
  <c r="B6" i="1"/>
  <c r="C5" i="1"/>
  <c r="D5" i="1"/>
  <c r="E5" i="1"/>
  <c r="F5" i="1"/>
  <c r="G5" i="1"/>
  <c r="H5" i="1"/>
  <c r="I5" i="1"/>
  <c r="J5" i="1"/>
  <c r="K5" i="1"/>
  <c r="L5" i="1"/>
  <c r="M5" i="1"/>
  <c r="B5" i="1"/>
  <c r="D46" i="6" l="1"/>
  <c r="E28" i="6"/>
  <c r="D27" i="2"/>
  <c r="F28" i="6" l="1"/>
  <c r="F46" i="6" s="1"/>
  <c r="E46" i="6"/>
  <c r="E27" i="2"/>
  <c r="F27" i="2"/>
</calcChain>
</file>

<file path=xl/sharedStrings.xml><?xml version="1.0" encoding="utf-8"?>
<sst xmlns="http://schemas.openxmlformats.org/spreadsheetml/2006/main" count="329" uniqueCount="160">
  <si>
    <t>DESCRIPCION</t>
  </si>
  <si>
    <t>AÑO 1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</si>
  <si>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</si>
  <si>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</si>
  <si>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</si>
  <si>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</si>
  <si>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</si>
  <si>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</si>
  <si>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</si>
  <si>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</si>
  <si>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</si>
  <si>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</si>
  <si>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</si>
  <si>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</si>
  <si>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ADMINISTRACION</t>
  </si>
  <si>
    <t>SALARIOS</t>
  </si>
  <si>
    <t>PRESTACIONES</t>
  </si>
  <si>
    <t>PARAFISCALES</t>
  </si>
  <si>
    <t>ARRIENDO</t>
  </si>
  <si>
    <t>SERVICIOS PUBLICOS</t>
  </si>
  <si>
    <t>PAPELERIA</t>
  </si>
  <si>
    <t>INDUSTRIA Y COMERCIO</t>
  </si>
  <si>
    <t>REGISTRO MERCANTIL</t>
  </si>
  <si>
    <t>HONORARIOS</t>
  </si>
  <si>
    <t>TRANSPORTE</t>
  </si>
  <si>
    <t>AFILIACIONES</t>
  </si>
  <si>
    <t>SEGUROS</t>
  </si>
  <si>
    <t>GASTOS LEGALES</t>
  </si>
  <si>
    <t>GASTOS VIAJE</t>
  </si>
  <si>
    <t>RELACIONES PUBLICAS</t>
  </si>
  <si>
    <t>DEPRECIACION</t>
  </si>
  <si>
    <t>MANTENIMIENTO EQUIPO</t>
  </si>
  <si>
    <t>COMBUSTIBLE Y VEHICULO</t>
  </si>
  <si>
    <t>ASEO Y CAFETERIA</t>
  </si>
  <si>
    <t>PROVISIONES</t>
  </si>
  <si>
    <t>BUSES Y TAXIS</t>
  </si>
  <si>
    <t xml:space="preserve">CORREO PORTES </t>
  </si>
  <si>
    <t>DIFERIDOS</t>
  </si>
  <si>
    <t xml:space="preserve">   SUBTOTAL</t>
  </si>
  <si>
    <t>COMFAMA</t>
  </si>
  <si>
    <t>AÑO</t>
  </si>
  <si>
    <t>AÑO1</t>
  </si>
  <si>
    <t>AÑO 2</t>
  </si>
  <si>
    <t>AÑO 3</t>
  </si>
  <si>
    <t>AÑ0 4</t>
  </si>
  <si>
    <t>AÑO 5</t>
  </si>
  <si>
    <t>TOTAL</t>
  </si>
  <si>
    <t>VARIABLES</t>
  </si>
  <si>
    <r>
      <t xml:space="preserve">   </t>
    </r>
    <r>
      <rPr>
        <b/>
        <sz val="9"/>
        <color theme="1"/>
        <rFont val="Arial"/>
        <family val="2"/>
      </rPr>
      <t>SUBTOTAL</t>
    </r>
  </si>
  <si>
    <t>FINANCIEROS</t>
  </si>
  <si>
    <t>GASTOS BANCARIOS</t>
  </si>
  <si>
    <t>DIFERENCIA EN CAMBIO</t>
  </si>
  <si>
    <t>INTERESES</t>
  </si>
  <si>
    <t>AÑO 4</t>
  </si>
  <si>
    <t xml:space="preserve">COMPRAS </t>
  </si>
  <si>
    <t>IVA</t>
  </si>
  <si>
    <t>RETENCION</t>
  </si>
  <si>
    <t>EGRESOS NETOS</t>
  </si>
  <si>
    <t>Anualmente seria:</t>
  </si>
  <si>
    <t>PAGOS</t>
  </si>
  <si>
    <t>CARTERA NACIONAL</t>
  </si>
  <si>
    <t xml:space="preserve">   CONTADO</t>
  </si>
  <si>
    <t xml:space="preserve">   CREDITO 30 DIAS</t>
  </si>
  <si>
    <t>COMPRAS</t>
  </si>
  <si>
    <t xml:space="preserve">   30 DIAS</t>
  </si>
  <si>
    <t>TOTAL PAGOS PROVEEDORES</t>
  </si>
  <si>
    <t>LAS COMPRAS SE INCREMENTARAN EN UN  30%</t>
  </si>
  <si>
    <t>7. 4 PUNTO DE EQUILIBRIO</t>
  </si>
  <si>
    <t>MARGEN DE CONTRIBUCION</t>
  </si>
  <si>
    <t>MARGEN PROMEDIO</t>
  </si>
  <si>
    <t>Se presupuesta que la empresa según las siguientes condiciones pague</t>
  </si>
  <si>
    <t>PARTICIPACION AÑO 1</t>
  </si>
  <si>
    <t>PARTICIPACION AÑO 2</t>
  </si>
  <si>
    <t>PARTICIPACION AÑO 3</t>
  </si>
  <si>
    <t>PARTICIPACION AÑO 4</t>
  </si>
  <si>
    <t>PARTICIPACION AÑO 5</t>
  </si>
  <si>
    <t>Local para evento social</t>
  </si>
  <si>
    <t>Local para evento con la comunidad</t>
  </si>
  <si>
    <t>Menú Básico 1</t>
  </si>
  <si>
    <t>Menú buffet elegante 2</t>
  </si>
  <si>
    <t>Menú  estelar 3</t>
  </si>
  <si>
    <t>Menú Infantil Básico</t>
  </si>
  <si>
    <t>Menú infantil Estelar</t>
  </si>
  <si>
    <t>Menú infantil Elegante</t>
  </si>
  <si>
    <t>Pasabocas</t>
  </si>
  <si>
    <t>Biscocho negro</t>
  </si>
  <si>
    <t>Silletería</t>
  </si>
  <si>
    <t>Mesa redonda (tayrona II blanca)</t>
  </si>
  <si>
    <t>Mesa cuadrada plegable (caribe II blanca</t>
  </si>
  <si>
    <t>Tablones (banquetera plascol)</t>
  </si>
  <si>
    <t>Mantel  para mesa redonda</t>
  </si>
  <si>
    <t>Mantel tablón</t>
  </si>
  <si>
    <t>Mantel para mesa cuadrada</t>
  </si>
  <si>
    <t>Sobremanteles</t>
  </si>
  <si>
    <t>Servilleta en tela</t>
  </si>
  <si>
    <t>Vestido para silla con sobrevestido</t>
  </si>
  <si>
    <t>Hieleras</t>
  </si>
  <si>
    <t>Jarras de vidrio</t>
  </si>
  <si>
    <t>Urna o cofre para lluvia de sobres</t>
  </si>
  <si>
    <t xml:space="preserve">Copa Vino </t>
  </si>
  <si>
    <t>Copa Champaña</t>
  </si>
  <si>
    <t xml:space="preserve">Cubiertos 3 elementos </t>
  </si>
  <si>
    <t>Samovares</t>
  </si>
  <si>
    <t xml:space="preserve">Charoles </t>
  </si>
  <si>
    <t>Antorcha</t>
  </si>
  <si>
    <t xml:space="preserve">Candelabro Quinceañero </t>
  </si>
  <si>
    <t>Biscocho fantasía</t>
  </si>
  <si>
    <t>Columpio</t>
  </si>
  <si>
    <t>Plato hondo nevada</t>
  </si>
  <si>
    <t>Plato pando nevada  22,5 cm.</t>
  </si>
  <si>
    <t>Plato pando nevada  24 cm.</t>
  </si>
  <si>
    <t>Baul o pozo de regalos</t>
  </si>
  <si>
    <t xml:space="preserve">Arreglo floral. Básico </t>
  </si>
  <si>
    <t>Arreglo floral  Estelar</t>
  </si>
  <si>
    <t>Arreglo floral  Elegante.</t>
  </si>
  <si>
    <t xml:space="preserve">Decoración en la entrada con globos el salón  Básico.  </t>
  </si>
  <si>
    <t>Estelar. Decoración de la entrada en forma de arco con globos sencillos y metálicos.</t>
  </si>
  <si>
    <t>Elegante: Decoración de la entrada con columnas de yeso y globos básicos y metálicos.</t>
  </si>
  <si>
    <t xml:space="preserve">Decoración el área del salón. Básica: </t>
  </si>
  <si>
    <t>Estelar: decoración de las paredes, columnas y techos con globos sencillos y metálicos</t>
  </si>
  <si>
    <t>Elegante: decoración de las paredes, columnas y techos con globos sencillos, metálicos, dulces y figuras en icopor o fomi.</t>
  </si>
  <si>
    <t>TOTALES</t>
  </si>
  <si>
    <t>SALDO INICIAL</t>
  </si>
  <si>
    <t>INGRESOS</t>
  </si>
  <si>
    <t xml:space="preserve">   CARTERA</t>
  </si>
  <si>
    <t xml:space="preserve">   CREDITOS</t>
  </si>
  <si>
    <t xml:space="preserve">   DONACIONES</t>
  </si>
  <si>
    <t xml:space="preserve">   DEVOLUCIÓN IVA</t>
  </si>
  <si>
    <t xml:space="preserve">   RETEFUENTE CLIENTES</t>
  </si>
  <si>
    <t>TOTAL INGRESOS</t>
  </si>
  <si>
    <t>EGRESOS</t>
  </si>
  <si>
    <r>
      <t xml:space="preserve">   </t>
    </r>
    <r>
      <rPr>
        <sz val="8"/>
        <color theme="1"/>
        <rFont val="Arial"/>
        <family val="2"/>
      </rPr>
      <t>CONOCIMIENTO</t>
    </r>
  </si>
  <si>
    <t xml:space="preserve">   EQUIPOS</t>
  </si>
  <si>
    <t xml:space="preserve">   DIFERIDOS</t>
  </si>
  <si>
    <t xml:space="preserve">   IVA</t>
  </si>
  <si>
    <t xml:space="preserve">   RETEFUENTE PROVEEDORES</t>
  </si>
  <si>
    <t xml:space="preserve">   IMPUESTOS RENTA</t>
  </si>
  <si>
    <t xml:space="preserve">   PROVEEDORES</t>
  </si>
  <si>
    <t xml:space="preserve">   GASTOS</t>
  </si>
  <si>
    <t xml:space="preserve">   FINANCIEROS</t>
  </si>
  <si>
    <t>TOTAL EGRESOS</t>
  </si>
  <si>
    <t>SALDO</t>
  </si>
  <si>
    <r>
      <t xml:space="preserve">   </t>
    </r>
    <r>
      <rPr>
        <sz val="9"/>
        <color theme="1"/>
        <rFont val="Arial"/>
        <family val="2"/>
      </rPr>
      <t>CONOCIMIENTO</t>
    </r>
  </si>
  <si>
    <t>Anualmente AUMENTA EL 33%</t>
  </si>
  <si>
    <t>7.6. ESTADO DE RESULTADOS</t>
  </si>
  <si>
    <t>COSTO MERCANCIA VENDIDA</t>
  </si>
  <si>
    <t>UTILIDAD OPERATIVA</t>
  </si>
  <si>
    <t>GASTOS ADMON</t>
  </si>
  <si>
    <t>GASTOS VENTAS</t>
  </si>
  <si>
    <t>GASTOS FINANCIEROS</t>
  </si>
  <si>
    <t>UTILIDAD (AI)</t>
  </si>
  <si>
    <t>IMPUESTOS</t>
  </si>
  <si>
    <t>UTILIDAD NETA</t>
  </si>
  <si>
    <t>FLUJO CAJA LIBRE</t>
  </si>
  <si>
    <t xml:space="preserve">Anualmente </t>
  </si>
  <si>
    <t>PARTICIPACION PORCENTUAL AÑO 1</t>
  </si>
  <si>
    <t>PARTICIPACION PORCENTUAL AÑO 2</t>
  </si>
  <si>
    <t>PARTICIPACION PORCENTUAL AÑO 3</t>
  </si>
  <si>
    <t>PARTICIPACION PORCENTUAL AÑO 4</t>
  </si>
  <si>
    <t>PARTICIPACION PORCENTUAL AÑO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</si>
</sst>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0" fillId="0" borderId="0" xfId="0" applyNumberFormat="1"/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0" fillId="0" borderId="9" xfId="0" applyNumberFormat="1" applyBorder="1"/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0" fontId="0" fillId="0" borderId="9" xfId="0" applyBorder="1"/>
    <xf numFmtId="3" fontId="5" fillId="0" borderId="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9" fontId="5" fillId="0" borderId="6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0" fontId="5" fillId="0" borderId="6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5" fillId="2" borderId="6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4" workbookViewId="0">
      <selection activeCell="B21" sqref="B21"/>
    </sheetView>
  </sheetViews>
  <sheetFormatPr baseColWidth="10" defaultRowHeight="15" x14ac:dyDescent="0.25"/>
  <cols>
    <col min="1" max="1" width="22.5703125" bestFit="1" customWidth="1"/>
  </cols>
  <sheetData>
    <row r="1" spans="1:14" ht="15.75" thickBot="1" x14ac:dyDescent="0.3">
      <c r="A1" s="8" t="s">
        <v>0</v>
      </c>
      <c r="B1" s="11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2"/>
    </row>
    <row r="2" spans="1:14" ht="15.75" thickBot="1" x14ac:dyDescent="0.3">
      <c r="A2" s="9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3" t="s">
        <v>40</v>
      </c>
    </row>
    <row r="3" spans="1:14" ht="15.75" thickBot="1" x14ac:dyDescent="0.3">
      <c r="A3" s="2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 thickBot="1" x14ac:dyDescent="0.3">
      <c r="A4" s="4" t="s">
        <v>15</v>
      </c>
      <c r="B4" s="6">
        <v>2700000</v>
      </c>
      <c r="C4" s="6">
        <v>2700000</v>
      </c>
      <c r="D4" s="6">
        <v>2700000</v>
      </c>
      <c r="E4" s="6">
        <v>2700000</v>
      </c>
      <c r="F4" s="6">
        <v>2700000</v>
      </c>
      <c r="G4" s="6">
        <v>2700000</v>
      </c>
      <c r="H4" s="6">
        <v>2700000</v>
      </c>
      <c r="I4" s="6">
        <v>2700000</v>
      </c>
      <c r="J4" s="6">
        <v>2700000</v>
      </c>
      <c r="K4" s="6">
        <v>2700000</v>
      </c>
      <c r="L4" s="6">
        <v>2700000</v>
      </c>
      <c r="M4" s="14">
        <v>2700000</v>
      </c>
      <c r="N4" s="16">
        <f>SUM(B4:M4)</f>
        <v>32400000</v>
      </c>
    </row>
    <row r="5" spans="1:14" ht="15.75" thickBot="1" x14ac:dyDescent="0.3">
      <c r="A5" s="4" t="s">
        <v>16</v>
      </c>
      <c r="B5" s="6">
        <f>B4*20.83%</f>
        <v>562410</v>
      </c>
      <c r="C5" s="6">
        <f t="shared" ref="C5:M5" si="0">C4*20.83%</f>
        <v>562410</v>
      </c>
      <c r="D5" s="6">
        <f t="shared" si="0"/>
        <v>562410</v>
      </c>
      <c r="E5" s="6">
        <f t="shared" si="0"/>
        <v>562410</v>
      </c>
      <c r="F5" s="6">
        <f t="shared" si="0"/>
        <v>562410</v>
      </c>
      <c r="G5" s="6">
        <f t="shared" si="0"/>
        <v>562410</v>
      </c>
      <c r="H5" s="6">
        <f t="shared" si="0"/>
        <v>562410</v>
      </c>
      <c r="I5" s="6">
        <f t="shared" si="0"/>
        <v>562410</v>
      </c>
      <c r="J5" s="6">
        <f t="shared" si="0"/>
        <v>562410</v>
      </c>
      <c r="K5" s="6">
        <f t="shared" si="0"/>
        <v>562410</v>
      </c>
      <c r="L5" s="6">
        <f t="shared" si="0"/>
        <v>562410</v>
      </c>
      <c r="M5" s="14">
        <f t="shared" si="0"/>
        <v>562410</v>
      </c>
      <c r="N5" s="16">
        <f t="shared" ref="N5:N27" si="1">SUM(B5:M5)</f>
        <v>6748920</v>
      </c>
    </row>
    <row r="6" spans="1:14" ht="15.75" thickBot="1" x14ac:dyDescent="0.3">
      <c r="A6" s="4" t="s">
        <v>39</v>
      </c>
      <c r="B6" s="6">
        <f>B4*4%</f>
        <v>108000</v>
      </c>
      <c r="C6" s="6">
        <f t="shared" ref="C6:M6" si="2">C4*4%</f>
        <v>108000</v>
      </c>
      <c r="D6" s="6">
        <f t="shared" si="2"/>
        <v>108000</v>
      </c>
      <c r="E6" s="6">
        <f t="shared" si="2"/>
        <v>108000</v>
      </c>
      <c r="F6" s="6">
        <f t="shared" si="2"/>
        <v>108000</v>
      </c>
      <c r="G6" s="6">
        <f t="shared" si="2"/>
        <v>108000</v>
      </c>
      <c r="H6" s="6">
        <f t="shared" si="2"/>
        <v>108000</v>
      </c>
      <c r="I6" s="6">
        <f t="shared" si="2"/>
        <v>108000</v>
      </c>
      <c r="J6" s="6">
        <f t="shared" si="2"/>
        <v>108000</v>
      </c>
      <c r="K6" s="6">
        <f t="shared" si="2"/>
        <v>108000</v>
      </c>
      <c r="L6" s="6">
        <f t="shared" si="2"/>
        <v>108000</v>
      </c>
      <c r="M6" s="14">
        <f t="shared" si="2"/>
        <v>108000</v>
      </c>
      <c r="N6" s="16">
        <f t="shared" si="1"/>
        <v>1296000</v>
      </c>
    </row>
    <row r="7" spans="1:14" ht="15.75" thickBot="1" x14ac:dyDescent="0.3">
      <c r="A7" s="4" t="s">
        <v>18</v>
      </c>
      <c r="B7" s="6">
        <v>280000</v>
      </c>
      <c r="C7" s="6">
        <v>600000</v>
      </c>
      <c r="D7" s="6">
        <v>600000</v>
      </c>
      <c r="E7" s="6">
        <v>600000</v>
      </c>
      <c r="F7" s="6">
        <v>600000</v>
      </c>
      <c r="G7" s="6">
        <v>600000</v>
      </c>
      <c r="H7" s="6">
        <v>600000</v>
      </c>
      <c r="I7" s="6">
        <v>600000</v>
      </c>
      <c r="J7" s="6">
        <v>600000</v>
      </c>
      <c r="K7" s="6">
        <v>600000</v>
      </c>
      <c r="L7" s="6">
        <v>600000</v>
      </c>
      <c r="M7" s="14">
        <v>600000</v>
      </c>
      <c r="N7" s="16">
        <f t="shared" si="1"/>
        <v>6880000</v>
      </c>
    </row>
    <row r="8" spans="1:14" ht="15.75" thickBot="1" x14ac:dyDescent="0.3">
      <c r="A8" s="4" t="s">
        <v>19</v>
      </c>
      <c r="B8" s="6">
        <v>180000</v>
      </c>
      <c r="C8" s="6">
        <v>180000</v>
      </c>
      <c r="D8" s="6">
        <v>180000</v>
      </c>
      <c r="E8" s="6">
        <v>180000</v>
      </c>
      <c r="F8" s="6">
        <v>180000</v>
      </c>
      <c r="G8" s="6">
        <v>180000</v>
      </c>
      <c r="H8" s="6">
        <v>180000</v>
      </c>
      <c r="I8" s="6">
        <v>180000</v>
      </c>
      <c r="J8" s="6">
        <v>180000</v>
      </c>
      <c r="K8" s="6">
        <v>180000</v>
      </c>
      <c r="L8" s="6">
        <v>180000</v>
      </c>
      <c r="M8" s="14">
        <v>180000</v>
      </c>
      <c r="N8" s="16">
        <f t="shared" si="1"/>
        <v>2160000</v>
      </c>
    </row>
    <row r="9" spans="1:14" ht="15.75" thickBot="1" x14ac:dyDescent="0.3">
      <c r="A9" s="4" t="s">
        <v>20</v>
      </c>
      <c r="B9" s="6">
        <v>400000</v>
      </c>
      <c r="C9" s="6">
        <v>400000</v>
      </c>
      <c r="D9" s="6">
        <v>400000</v>
      </c>
      <c r="E9" s="6">
        <v>400000</v>
      </c>
      <c r="F9" s="6">
        <v>400000</v>
      </c>
      <c r="G9" s="6">
        <v>400000</v>
      </c>
      <c r="H9" s="6">
        <v>400000</v>
      </c>
      <c r="I9" s="6">
        <v>400000</v>
      </c>
      <c r="J9" s="6">
        <v>400000</v>
      </c>
      <c r="K9" s="6">
        <v>400000</v>
      </c>
      <c r="L9" s="6">
        <v>400000</v>
      </c>
      <c r="M9" s="14">
        <v>400000</v>
      </c>
      <c r="N9" s="16">
        <f t="shared" si="1"/>
        <v>4800000</v>
      </c>
    </row>
    <row r="10" spans="1:14" ht="15.75" thickBot="1" x14ac:dyDescent="0.3">
      <c r="A10" s="4" t="s">
        <v>21</v>
      </c>
      <c r="B10" s="7">
        <v>0</v>
      </c>
      <c r="C10" s="7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6">
        <f t="shared" si="1"/>
        <v>0</v>
      </c>
    </row>
    <row r="11" spans="1:14" ht="15.75" thickBot="1" x14ac:dyDescent="0.3">
      <c r="A11" s="4" t="s">
        <v>22</v>
      </c>
      <c r="B11" s="6">
        <v>25000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4">
        <v>0</v>
      </c>
      <c r="N11" s="16">
        <f t="shared" si="1"/>
        <v>25000</v>
      </c>
    </row>
    <row r="12" spans="1:14" ht="15.75" thickBot="1" x14ac:dyDescent="0.3">
      <c r="A12" s="4" t="s">
        <v>23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4">
        <v>0</v>
      </c>
      <c r="N12" s="16">
        <f t="shared" si="1"/>
        <v>0</v>
      </c>
    </row>
    <row r="13" spans="1:14" ht="15.75" thickBot="1" x14ac:dyDescent="0.3">
      <c r="A13" s="4" t="s">
        <v>24</v>
      </c>
      <c r="B13" s="6">
        <v>100000</v>
      </c>
      <c r="C13" s="6">
        <v>100000</v>
      </c>
      <c r="D13" s="6">
        <v>100000</v>
      </c>
      <c r="E13" s="6">
        <v>100000</v>
      </c>
      <c r="F13" s="6">
        <v>100000</v>
      </c>
      <c r="G13" s="6">
        <v>100000</v>
      </c>
      <c r="H13" s="6">
        <v>100000</v>
      </c>
      <c r="I13" s="6">
        <v>100000</v>
      </c>
      <c r="J13" s="6">
        <v>100000</v>
      </c>
      <c r="K13" s="6">
        <v>100000</v>
      </c>
      <c r="L13" s="6">
        <v>100000</v>
      </c>
      <c r="M13" s="14">
        <v>100000</v>
      </c>
      <c r="N13" s="16">
        <f t="shared" si="1"/>
        <v>1200000</v>
      </c>
    </row>
    <row r="14" spans="1:14" ht="15.75" thickBot="1" x14ac:dyDescent="0.3">
      <c r="A14" s="4" t="s">
        <v>25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4">
        <v>0</v>
      </c>
      <c r="N14" s="16">
        <f t="shared" si="1"/>
        <v>0</v>
      </c>
    </row>
    <row r="15" spans="1:14" ht="15.75" thickBot="1" x14ac:dyDescent="0.3">
      <c r="A15" s="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4">
        <v>0</v>
      </c>
      <c r="N15" s="16">
        <f t="shared" si="1"/>
        <v>0</v>
      </c>
    </row>
    <row r="16" spans="1:14" ht="15.75" thickBot="1" x14ac:dyDescent="0.3">
      <c r="A16" s="4" t="s">
        <v>27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15">
        <v>0</v>
      </c>
      <c r="N16" s="16">
        <f t="shared" si="1"/>
        <v>0</v>
      </c>
    </row>
    <row r="17" spans="1:14" ht="15.75" thickBot="1" x14ac:dyDescent="0.3">
      <c r="A17" s="4" t="s">
        <v>28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15">
        <v>0</v>
      </c>
      <c r="N17" s="16">
        <f t="shared" si="1"/>
        <v>0</v>
      </c>
    </row>
    <row r="18" spans="1:14" ht="15.75" thickBot="1" x14ac:dyDescent="0.3">
      <c r="A18" s="4" t="s">
        <v>29</v>
      </c>
      <c r="B18" s="6">
        <v>200000</v>
      </c>
      <c r="C18" s="6">
        <v>200000</v>
      </c>
      <c r="D18" s="6">
        <v>200000</v>
      </c>
      <c r="E18" s="6">
        <v>200000</v>
      </c>
      <c r="F18" s="6">
        <v>200000</v>
      </c>
      <c r="G18" s="6">
        <v>200000</v>
      </c>
      <c r="H18" s="6">
        <v>200000</v>
      </c>
      <c r="I18" s="6">
        <v>200000</v>
      </c>
      <c r="J18" s="6">
        <v>200000</v>
      </c>
      <c r="K18" s="6">
        <v>200000</v>
      </c>
      <c r="L18" s="6">
        <v>200000</v>
      </c>
      <c r="M18" s="14">
        <v>200000</v>
      </c>
      <c r="N18" s="16">
        <f t="shared" si="1"/>
        <v>2400000</v>
      </c>
    </row>
    <row r="19" spans="1:14" ht="15.75" thickBot="1" x14ac:dyDescent="0.3">
      <c r="A19" s="4" t="s">
        <v>30</v>
      </c>
      <c r="B19" s="6">
        <v>49999</v>
      </c>
      <c r="C19" s="6">
        <v>49999</v>
      </c>
      <c r="D19" s="6">
        <v>49999</v>
      </c>
      <c r="E19" s="6">
        <v>49999</v>
      </c>
      <c r="F19" s="6">
        <v>49999</v>
      </c>
      <c r="G19" s="6">
        <v>49999</v>
      </c>
      <c r="H19" s="6">
        <v>49999</v>
      </c>
      <c r="I19" s="6">
        <v>49999</v>
      </c>
      <c r="J19" s="6">
        <v>49999</v>
      </c>
      <c r="K19" s="6">
        <v>49999</v>
      </c>
      <c r="L19" s="6">
        <v>49999</v>
      </c>
      <c r="M19" s="14">
        <v>49999</v>
      </c>
      <c r="N19" s="16">
        <f t="shared" si="1"/>
        <v>599988</v>
      </c>
    </row>
    <row r="20" spans="1:14" ht="15.75" thickBot="1" x14ac:dyDescent="0.3">
      <c r="A20" s="4" t="s">
        <v>31</v>
      </c>
      <c r="B20" s="6">
        <v>30000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30000</v>
      </c>
      <c r="I20" s="6">
        <v>0</v>
      </c>
      <c r="J20" s="6">
        <v>0</v>
      </c>
      <c r="K20" s="6">
        <v>0</v>
      </c>
      <c r="L20" s="6">
        <v>0</v>
      </c>
      <c r="M20" s="14">
        <v>0</v>
      </c>
      <c r="N20" s="16">
        <f t="shared" si="1"/>
        <v>60000</v>
      </c>
    </row>
    <row r="21" spans="1:14" ht="15.75" thickBot="1" x14ac:dyDescent="0.3">
      <c r="A21" s="4" t="s">
        <v>32</v>
      </c>
      <c r="B21" s="7">
        <v>100000</v>
      </c>
      <c r="C21" s="7">
        <v>100000</v>
      </c>
      <c r="D21" s="7">
        <v>100000</v>
      </c>
      <c r="E21" s="7">
        <v>100000</v>
      </c>
      <c r="F21" s="7">
        <v>100000</v>
      </c>
      <c r="G21" s="7">
        <v>100000</v>
      </c>
      <c r="H21" s="7">
        <v>100000</v>
      </c>
      <c r="I21" s="7">
        <v>100000</v>
      </c>
      <c r="J21" s="7">
        <v>100000</v>
      </c>
      <c r="K21" s="7">
        <v>100000</v>
      </c>
      <c r="L21" s="7">
        <v>100000</v>
      </c>
      <c r="M21" s="15">
        <v>100000</v>
      </c>
      <c r="N21" s="16">
        <f t="shared" si="1"/>
        <v>1200000</v>
      </c>
    </row>
    <row r="22" spans="1:14" ht="15.75" thickBot="1" x14ac:dyDescent="0.3">
      <c r="A22" s="4" t="s">
        <v>33</v>
      </c>
      <c r="B22" s="6">
        <v>50000</v>
      </c>
      <c r="C22" s="6">
        <v>50000</v>
      </c>
      <c r="D22" s="6">
        <v>50000</v>
      </c>
      <c r="E22" s="6">
        <v>50000</v>
      </c>
      <c r="F22" s="6">
        <v>50000</v>
      </c>
      <c r="G22" s="6">
        <v>50000</v>
      </c>
      <c r="H22" s="6">
        <v>50000</v>
      </c>
      <c r="I22" s="6">
        <v>50000</v>
      </c>
      <c r="J22" s="6">
        <v>50000</v>
      </c>
      <c r="K22" s="6">
        <v>50000</v>
      </c>
      <c r="L22" s="6">
        <v>50000</v>
      </c>
      <c r="M22" s="14">
        <v>50000</v>
      </c>
      <c r="N22" s="16">
        <f t="shared" si="1"/>
        <v>600000</v>
      </c>
    </row>
    <row r="23" spans="1:14" ht="15.75" thickBot="1" x14ac:dyDescent="0.3">
      <c r="A23" s="4" t="s">
        <v>34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15">
        <v>0</v>
      </c>
      <c r="N23" s="16">
        <f t="shared" si="1"/>
        <v>0</v>
      </c>
    </row>
    <row r="24" spans="1:14" ht="15.75" thickBot="1" x14ac:dyDescent="0.3">
      <c r="A24" s="4" t="s">
        <v>35</v>
      </c>
      <c r="B24" s="6">
        <v>100000</v>
      </c>
      <c r="C24" s="6">
        <v>100000</v>
      </c>
      <c r="D24" s="6">
        <v>100000</v>
      </c>
      <c r="E24" s="6">
        <v>100000</v>
      </c>
      <c r="F24" s="6">
        <v>100000</v>
      </c>
      <c r="G24" s="6">
        <v>100000</v>
      </c>
      <c r="H24" s="6">
        <v>100000</v>
      </c>
      <c r="I24" s="6">
        <v>100000</v>
      </c>
      <c r="J24" s="6">
        <v>100000</v>
      </c>
      <c r="K24" s="6">
        <v>100000</v>
      </c>
      <c r="L24" s="6">
        <v>100000</v>
      </c>
      <c r="M24" s="14">
        <v>100000</v>
      </c>
      <c r="N24" s="16">
        <f t="shared" si="1"/>
        <v>1200000</v>
      </c>
    </row>
    <row r="25" spans="1:14" ht="15.75" thickBot="1" x14ac:dyDescent="0.3">
      <c r="A25" s="4" t="s">
        <v>36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15">
        <v>0</v>
      </c>
      <c r="N25" s="16">
        <f t="shared" si="1"/>
        <v>0</v>
      </c>
    </row>
    <row r="26" spans="1:14" ht="15.75" thickBot="1" x14ac:dyDescent="0.3">
      <c r="A26" s="4" t="s">
        <v>37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4">
        <v>0</v>
      </c>
      <c r="N26" s="16">
        <f t="shared" si="1"/>
        <v>0</v>
      </c>
    </row>
    <row r="27" spans="1:14" ht="15.75" thickBot="1" x14ac:dyDescent="0.3">
      <c r="A27" s="2" t="s">
        <v>38</v>
      </c>
      <c r="B27" s="6">
        <v>5907459</v>
      </c>
      <c r="C27" s="6">
        <v>5907459</v>
      </c>
      <c r="D27" s="6">
        <v>5927500</v>
      </c>
      <c r="E27" s="6">
        <v>5944669</v>
      </c>
      <c r="F27" s="6">
        <v>5956327</v>
      </c>
      <c r="G27" s="6">
        <v>5953169</v>
      </c>
      <c r="H27" s="6">
        <v>5949068</v>
      </c>
      <c r="I27" s="6">
        <v>5954985</v>
      </c>
      <c r="J27" s="6">
        <v>5958288</v>
      </c>
      <c r="K27" s="6">
        <v>5974661</v>
      </c>
      <c r="L27" s="6">
        <v>5994312</v>
      </c>
      <c r="M27" s="14">
        <v>5974263</v>
      </c>
      <c r="N27" s="16">
        <f t="shared" si="1"/>
        <v>71402160</v>
      </c>
    </row>
  </sheetData>
  <mergeCells count="2">
    <mergeCell ref="A1:A2"/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F29" sqref="F29"/>
    </sheetView>
  </sheetViews>
  <sheetFormatPr baseColWidth="10" defaultRowHeight="15" x14ac:dyDescent="0.25"/>
  <cols>
    <col min="1" max="1" width="21.5703125" bestFit="1" customWidth="1"/>
  </cols>
  <sheetData>
    <row r="1" spans="1:7" x14ac:dyDescent="0.25">
      <c r="A1" s="23" t="s">
        <v>0</v>
      </c>
      <c r="B1" s="23" t="s">
        <v>41</v>
      </c>
      <c r="C1" s="23" t="s">
        <v>42</v>
      </c>
      <c r="D1" s="23" t="s">
        <v>43</v>
      </c>
      <c r="E1" s="23" t="s">
        <v>44</v>
      </c>
      <c r="F1" s="23" t="s">
        <v>45</v>
      </c>
      <c r="G1" s="17"/>
    </row>
    <row r="2" spans="1:7" ht="15.75" thickBot="1" x14ac:dyDescent="0.3">
      <c r="A2" s="24"/>
      <c r="B2" s="24"/>
      <c r="C2" s="24"/>
      <c r="D2" s="24"/>
      <c r="E2" s="24"/>
      <c r="F2" s="24"/>
      <c r="G2" s="17"/>
    </row>
    <row r="3" spans="1:7" ht="15.75" thickBot="1" x14ac:dyDescent="0.3">
      <c r="A3" s="18" t="s">
        <v>14</v>
      </c>
      <c r="B3" s="19"/>
      <c r="C3" s="19"/>
      <c r="D3" s="19"/>
      <c r="E3" s="19"/>
      <c r="F3" s="19"/>
      <c r="G3" s="17"/>
    </row>
    <row r="4" spans="1:7" ht="15.75" thickBot="1" x14ac:dyDescent="0.3">
      <c r="A4" s="20" t="s">
        <v>15</v>
      </c>
      <c r="B4" s="21">
        <f>'7.2 GASTOS MENSUALES'!N4</f>
        <v>32400000</v>
      </c>
      <c r="C4" s="21">
        <f>B4*1.04</f>
        <v>33696000</v>
      </c>
      <c r="D4" s="21">
        <f>C4*1.04</f>
        <v>35043840</v>
      </c>
      <c r="E4" s="21">
        <f>D4*1.04</f>
        <v>36445593.600000001</v>
      </c>
      <c r="F4" s="21">
        <f>E4*1.04</f>
        <v>37903417.344000004</v>
      </c>
      <c r="G4" s="17"/>
    </row>
    <row r="5" spans="1:7" ht="15.75" thickBot="1" x14ac:dyDescent="0.3">
      <c r="A5" s="20" t="s">
        <v>16</v>
      </c>
      <c r="B5" s="21">
        <f>'7.2 GASTOS MENSUALES'!N5</f>
        <v>6748920</v>
      </c>
      <c r="C5" s="21">
        <f t="shared" ref="C5:F26" si="0">B5*1.04</f>
        <v>7018876.7999999998</v>
      </c>
      <c r="D5" s="21">
        <f t="shared" si="0"/>
        <v>7299631.8720000004</v>
      </c>
      <c r="E5" s="21">
        <f t="shared" si="0"/>
        <v>7591617.1468800008</v>
      </c>
      <c r="F5" s="21">
        <f t="shared" si="0"/>
        <v>7895281.8327552015</v>
      </c>
      <c r="G5" s="17"/>
    </row>
    <row r="6" spans="1:7" ht="15.75" thickBot="1" x14ac:dyDescent="0.3">
      <c r="A6" s="20" t="s">
        <v>17</v>
      </c>
      <c r="B6" s="21">
        <f>'7.2 GASTOS MENSUALES'!N6</f>
        <v>1296000</v>
      </c>
      <c r="C6" s="21">
        <f t="shared" si="0"/>
        <v>1347840</v>
      </c>
      <c r="D6" s="21">
        <f t="shared" si="0"/>
        <v>1401753.6000000001</v>
      </c>
      <c r="E6" s="21">
        <f t="shared" si="0"/>
        <v>1457823.7440000002</v>
      </c>
      <c r="F6" s="21">
        <f t="shared" si="0"/>
        <v>1516136.6937600002</v>
      </c>
      <c r="G6" s="17"/>
    </row>
    <row r="7" spans="1:7" ht="15.75" thickBot="1" x14ac:dyDescent="0.3">
      <c r="A7" s="20" t="s">
        <v>18</v>
      </c>
      <c r="B7" s="21">
        <f>'7.2 GASTOS MENSUALES'!N7</f>
        <v>6880000</v>
      </c>
      <c r="C7" s="21">
        <f t="shared" si="0"/>
        <v>7155200</v>
      </c>
      <c r="D7" s="21">
        <f t="shared" si="0"/>
        <v>7441408</v>
      </c>
      <c r="E7" s="21">
        <f t="shared" si="0"/>
        <v>7739064.3200000003</v>
      </c>
      <c r="F7" s="21">
        <f t="shared" si="0"/>
        <v>8048626.8928000005</v>
      </c>
      <c r="G7" s="17"/>
    </row>
    <row r="8" spans="1:7" ht="15.75" thickBot="1" x14ac:dyDescent="0.3">
      <c r="A8" s="20" t="s">
        <v>19</v>
      </c>
      <c r="B8" s="21">
        <f>'7.2 GASTOS MENSUALES'!N8</f>
        <v>2160000</v>
      </c>
      <c r="C8" s="21">
        <f t="shared" si="0"/>
        <v>2246400</v>
      </c>
      <c r="D8" s="21">
        <f t="shared" si="0"/>
        <v>2336256</v>
      </c>
      <c r="E8" s="21">
        <f t="shared" si="0"/>
        <v>2429706.2400000002</v>
      </c>
      <c r="F8" s="21">
        <f t="shared" si="0"/>
        <v>2526894.4896000004</v>
      </c>
      <c r="G8" s="17"/>
    </row>
    <row r="9" spans="1:7" ht="15.75" thickBot="1" x14ac:dyDescent="0.3">
      <c r="A9" s="20" t="s">
        <v>20</v>
      </c>
      <c r="B9" s="21">
        <f>'7.2 GASTOS MENSUALES'!N9</f>
        <v>4800000</v>
      </c>
      <c r="C9" s="21">
        <f t="shared" si="0"/>
        <v>4992000</v>
      </c>
      <c r="D9" s="21">
        <f t="shared" si="0"/>
        <v>5191680</v>
      </c>
      <c r="E9" s="21">
        <f t="shared" si="0"/>
        <v>5399347.2000000002</v>
      </c>
      <c r="F9" s="21">
        <f t="shared" si="0"/>
        <v>5615321.0880000005</v>
      </c>
      <c r="G9" s="17"/>
    </row>
    <row r="10" spans="1:7" ht="15.75" thickBot="1" x14ac:dyDescent="0.3">
      <c r="A10" s="20" t="s">
        <v>21</v>
      </c>
      <c r="B10" s="21">
        <v>0</v>
      </c>
      <c r="C10" s="21">
        <f t="shared" si="0"/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17"/>
    </row>
    <row r="11" spans="1:7" ht="15.75" thickBot="1" x14ac:dyDescent="0.3">
      <c r="A11" s="20" t="s">
        <v>22</v>
      </c>
      <c r="B11" s="21">
        <v>25000</v>
      </c>
      <c r="C11" s="21">
        <f t="shared" si="0"/>
        <v>26000</v>
      </c>
      <c r="D11" s="21">
        <f t="shared" si="0"/>
        <v>27040</v>
      </c>
      <c r="E11" s="21">
        <f t="shared" si="0"/>
        <v>28121.600000000002</v>
      </c>
      <c r="F11" s="21">
        <f t="shared" si="0"/>
        <v>29246.464000000004</v>
      </c>
      <c r="G11" s="17"/>
    </row>
    <row r="12" spans="1:7" ht="15.75" thickBot="1" x14ac:dyDescent="0.3">
      <c r="A12" s="20" t="s">
        <v>23</v>
      </c>
      <c r="B12" s="21">
        <v>0</v>
      </c>
      <c r="C12" s="21">
        <f t="shared" si="0"/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17"/>
    </row>
    <row r="13" spans="1:7" ht="15.75" thickBot="1" x14ac:dyDescent="0.3">
      <c r="A13" s="20" t="s">
        <v>24</v>
      </c>
      <c r="B13" s="21">
        <f>'7.2 GASTOS MENSUALES'!N13</f>
        <v>1200000</v>
      </c>
      <c r="C13" s="21">
        <f t="shared" si="0"/>
        <v>1248000</v>
      </c>
      <c r="D13" s="21">
        <f t="shared" si="0"/>
        <v>1297920</v>
      </c>
      <c r="E13" s="21">
        <f t="shared" si="0"/>
        <v>1349836.8</v>
      </c>
      <c r="F13" s="21">
        <f t="shared" si="0"/>
        <v>1403830.2720000001</v>
      </c>
      <c r="G13" s="17"/>
    </row>
    <row r="14" spans="1:7" ht="15.75" thickBot="1" x14ac:dyDescent="0.3">
      <c r="A14" s="20" t="s">
        <v>25</v>
      </c>
      <c r="B14" s="21">
        <v>0</v>
      </c>
      <c r="C14" s="21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7"/>
    </row>
    <row r="15" spans="1:7" ht="15.75" thickBot="1" x14ac:dyDescent="0.3">
      <c r="A15" s="20" t="s">
        <v>26</v>
      </c>
      <c r="B15" s="21">
        <v>0</v>
      </c>
      <c r="C15" s="21">
        <f t="shared" si="0"/>
        <v>0</v>
      </c>
      <c r="D15" s="21">
        <f t="shared" si="0"/>
        <v>0</v>
      </c>
      <c r="E15" s="21">
        <f t="shared" si="0"/>
        <v>0</v>
      </c>
      <c r="F15" s="21">
        <f t="shared" si="0"/>
        <v>0</v>
      </c>
      <c r="G15" s="17"/>
    </row>
    <row r="16" spans="1:7" ht="15.75" thickBot="1" x14ac:dyDescent="0.3">
      <c r="A16" s="20" t="s">
        <v>27</v>
      </c>
      <c r="B16" s="21">
        <v>0</v>
      </c>
      <c r="C16" s="21">
        <f t="shared" si="0"/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17"/>
    </row>
    <row r="17" spans="1:7" ht="15.75" thickBot="1" x14ac:dyDescent="0.3">
      <c r="A17" s="29" t="s">
        <v>28</v>
      </c>
      <c r="B17" s="26">
        <v>0</v>
      </c>
      <c r="C17" s="21">
        <f t="shared" si="0"/>
        <v>0</v>
      </c>
      <c r="D17" s="21">
        <f t="shared" si="0"/>
        <v>0</v>
      </c>
      <c r="E17" s="21">
        <f t="shared" si="0"/>
        <v>0</v>
      </c>
      <c r="F17" s="21">
        <f t="shared" si="0"/>
        <v>0</v>
      </c>
      <c r="G17" s="17"/>
    </row>
    <row r="18" spans="1:7" ht="15.75" thickBot="1" x14ac:dyDescent="0.3">
      <c r="A18" s="30" t="s">
        <v>29</v>
      </c>
      <c r="B18" s="28">
        <f>'7.2 GASTOS MENSUALES'!N18</f>
        <v>2400000</v>
      </c>
      <c r="C18" s="21">
        <f t="shared" si="0"/>
        <v>2496000</v>
      </c>
      <c r="D18" s="21">
        <f t="shared" si="0"/>
        <v>2595840</v>
      </c>
      <c r="E18" s="21">
        <f t="shared" si="0"/>
        <v>2699673.6000000001</v>
      </c>
      <c r="F18" s="21">
        <f t="shared" si="0"/>
        <v>2807660.5440000002</v>
      </c>
      <c r="G18" s="17"/>
    </row>
    <row r="19" spans="1:7" ht="15.75" thickBot="1" x14ac:dyDescent="0.3">
      <c r="A19" s="31" t="s">
        <v>30</v>
      </c>
      <c r="B19" s="16">
        <f>'7.2 GASTOS MENSUALES'!N19</f>
        <v>599988</v>
      </c>
      <c r="C19" s="21">
        <f t="shared" si="0"/>
        <v>623987.52</v>
      </c>
      <c r="D19" s="21">
        <f t="shared" si="0"/>
        <v>648947.02080000006</v>
      </c>
      <c r="E19" s="21">
        <f t="shared" si="0"/>
        <v>674904.90163200011</v>
      </c>
      <c r="F19" s="21">
        <f t="shared" si="0"/>
        <v>701901.09769728011</v>
      </c>
    </row>
    <row r="20" spans="1:7" ht="15.75" thickBot="1" x14ac:dyDescent="0.3">
      <c r="A20" s="31" t="s">
        <v>31</v>
      </c>
      <c r="B20" s="16">
        <f>'7.2 GASTOS MENSUALES'!N20</f>
        <v>60000</v>
      </c>
      <c r="C20" s="21">
        <f t="shared" si="0"/>
        <v>62400</v>
      </c>
      <c r="D20" s="21">
        <f t="shared" si="0"/>
        <v>64896</v>
      </c>
      <c r="E20" s="21">
        <f t="shared" si="0"/>
        <v>67491.839999999997</v>
      </c>
      <c r="F20" s="21">
        <f t="shared" si="0"/>
        <v>70191.513600000006</v>
      </c>
    </row>
    <row r="21" spans="1:7" ht="15.75" thickBot="1" x14ac:dyDescent="0.3">
      <c r="A21" s="31" t="s">
        <v>32</v>
      </c>
      <c r="B21" s="16">
        <f>'7.2 GASTOS MENSUALES'!N21</f>
        <v>1200000</v>
      </c>
      <c r="C21" s="21">
        <f t="shared" si="0"/>
        <v>1248000</v>
      </c>
      <c r="D21" s="21">
        <f t="shared" si="0"/>
        <v>1297920</v>
      </c>
      <c r="E21" s="21">
        <f t="shared" si="0"/>
        <v>1349836.8</v>
      </c>
      <c r="F21" s="21">
        <f t="shared" si="0"/>
        <v>1403830.2720000001</v>
      </c>
    </row>
    <row r="22" spans="1:7" ht="15.75" thickBot="1" x14ac:dyDescent="0.3">
      <c r="A22" s="31" t="s">
        <v>33</v>
      </c>
      <c r="B22" s="16">
        <f>'7.2 GASTOS MENSUALES'!N22</f>
        <v>600000</v>
      </c>
      <c r="C22" s="21">
        <f t="shared" si="0"/>
        <v>624000</v>
      </c>
      <c r="D22" s="21">
        <f t="shared" si="0"/>
        <v>648960</v>
      </c>
      <c r="E22" s="21">
        <f t="shared" si="0"/>
        <v>674918.40000000002</v>
      </c>
      <c r="F22" s="21">
        <f t="shared" si="0"/>
        <v>701915.13600000006</v>
      </c>
    </row>
    <row r="23" spans="1:7" ht="15.75" thickBot="1" x14ac:dyDescent="0.3">
      <c r="A23" s="31" t="s">
        <v>34</v>
      </c>
      <c r="B23" s="27">
        <v>0</v>
      </c>
      <c r="C23" s="21">
        <f t="shared" si="0"/>
        <v>0</v>
      </c>
      <c r="D23" s="21">
        <f t="shared" si="0"/>
        <v>0</v>
      </c>
      <c r="E23" s="21">
        <f t="shared" si="0"/>
        <v>0</v>
      </c>
      <c r="F23" s="21">
        <f t="shared" si="0"/>
        <v>0</v>
      </c>
    </row>
    <row r="24" spans="1:7" ht="15.75" thickBot="1" x14ac:dyDescent="0.3">
      <c r="A24" s="31" t="s">
        <v>35</v>
      </c>
      <c r="B24" s="16">
        <f>'7.2 GASTOS MENSUALES'!N24</f>
        <v>1200000</v>
      </c>
      <c r="C24" s="21">
        <f t="shared" si="0"/>
        <v>1248000</v>
      </c>
      <c r="D24" s="21">
        <f t="shared" si="0"/>
        <v>1297920</v>
      </c>
      <c r="E24" s="21">
        <f t="shared" si="0"/>
        <v>1349836.8</v>
      </c>
      <c r="F24" s="21">
        <f t="shared" si="0"/>
        <v>1403830.2720000001</v>
      </c>
    </row>
    <row r="25" spans="1:7" ht="15.75" thickBot="1" x14ac:dyDescent="0.3">
      <c r="A25" s="31" t="s">
        <v>36</v>
      </c>
      <c r="B25" s="27">
        <v>0</v>
      </c>
      <c r="C25" s="21">
        <f t="shared" si="0"/>
        <v>0</v>
      </c>
      <c r="D25" s="21">
        <f t="shared" si="0"/>
        <v>0</v>
      </c>
      <c r="E25" s="21">
        <f t="shared" si="0"/>
        <v>0</v>
      </c>
      <c r="F25" s="21">
        <f t="shared" si="0"/>
        <v>0</v>
      </c>
    </row>
    <row r="26" spans="1:7" ht="15.75" thickBot="1" x14ac:dyDescent="0.3">
      <c r="A26" s="32" t="s">
        <v>37</v>
      </c>
      <c r="B26" s="27">
        <v>0</v>
      </c>
      <c r="C26" s="21">
        <f t="shared" si="0"/>
        <v>0</v>
      </c>
      <c r="D26" s="21">
        <f t="shared" si="0"/>
        <v>0</v>
      </c>
      <c r="E26" s="21">
        <f t="shared" si="0"/>
        <v>0</v>
      </c>
      <c r="F26" s="21">
        <f t="shared" si="0"/>
        <v>0</v>
      </c>
    </row>
    <row r="27" spans="1:7" x14ac:dyDescent="0.25">
      <c r="A27" s="33" t="s">
        <v>46</v>
      </c>
      <c r="B27" s="5">
        <f>SUM(B4:B26)</f>
        <v>61569908</v>
      </c>
      <c r="C27" s="5">
        <f t="shared" ref="C27:F27" si="1">SUM(C4:C26)</f>
        <v>64032704.32</v>
      </c>
      <c r="D27" s="5">
        <f t="shared" si="1"/>
        <v>66594012.492800005</v>
      </c>
      <c r="E27" s="5">
        <f t="shared" si="1"/>
        <v>69257772.992512017</v>
      </c>
      <c r="F27" s="5">
        <f t="shared" si="1"/>
        <v>72028083.912212506</v>
      </c>
    </row>
  </sheetData>
  <mergeCells count="6"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0" sqref="E10"/>
    </sheetView>
  </sheetViews>
  <sheetFormatPr baseColWidth="10" defaultRowHeight="15" x14ac:dyDescent="0.25"/>
  <cols>
    <col min="1" max="1" width="21.28515625" bestFit="1" customWidth="1"/>
  </cols>
  <sheetData>
    <row r="1" spans="1:7" x14ac:dyDescent="0.25">
      <c r="A1" s="23" t="s">
        <v>0</v>
      </c>
      <c r="B1" s="23" t="s">
        <v>1</v>
      </c>
      <c r="C1" s="23" t="s">
        <v>42</v>
      </c>
      <c r="D1" s="23" t="s">
        <v>43</v>
      </c>
      <c r="E1" s="23" t="s">
        <v>53</v>
      </c>
      <c r="F1" s="23" t="s">
        <v>45</v>
      </c>
      <c r="G1" s="17"/>
    </row>
    <row r="2" spans="1:7" ht="15.75" thickBot="1" x14ac:dyDescent="0.3">
      <c r="A2" s="24"/>
      <c r="B2" s="24"/>
      <c r="C2" s="24"/>
      <c r="D2" s="24"/>
      <c r="E2" s="24"/>
      <c r="F2" s="24"/>
      <c r="G2" s="17"/>
    </row>
    <row r="3" spans="1:7" ht="15.75" thickBot="1" x14ac:dyDescent="0.3">
      <c r="A3" s="20" t="s">
        <v>47</v>
      </c>
      <c r="B3" s="21">
        <v>0</v>
      </c>
      <c r="C3" s="21">
        <v>0</v>
      </c>
      <c r="D3" s="21">
        <v>0</v>
      </c>
      <c r="E3" s="21">
        <v>0</v>
      </c>
      <c r="F3" s="21">
        <v>0</v>
      </c>
    </row>
    <row r="4" spans="1:7" ht="15.75" thickBot="1" x14ac:dyDescent="0.3">
      <c r="A4" s="20" t="s">
        <v>15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</row>
    <row r="5" spans="1:7" ht="15.75" thickBot="1" x14ac:dyDescent="0.3">
      <c r="A5" s="20" t="s">
        <v>16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</row>
    <row r="6" spans="1:7" ht="15.75" thickBot="1" x14ac:dyDescent="0.3">
      <c r="A6" s="20" t="s">
        <v>17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</row>
    <row r="7" spans="1:7" ht="15.75" thickBot="1" x14ac:dyDescent="0.3">
      <c r="A7" s="20" t="s">
        <v>48</v>
      </c>
      <c r="B7" s="21">
        <f>SUM(B3:B6)</f>
        <v>0</v>
      </c>
      <c r="C7" s="21">
        <f t="shared" ref="C7:F7" si="0">SUM(C3:C6)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</row>
    <row r="8" spans="1:7" ht="15.75" thickBot="1" x14ac:dyDescent="0.3">
      <c r="A8" s="18" t="s">
        <v>49</v>
      </c>
      <c r="B8" s="21">
        <f>SUM(B3:B7)</f>
        <v>0</v>
      </c>
      <c r="C8" s="21">
        <f t="shared" ref="C8:F8" si="1">SUM(C3:C7)</f>
        <v>0</v>
      </c>
      <c r="D8" s="21">
        <f t="shared" si="1"/>
        <v>0</v>
      </c>
      <c r="E8" s="21">
        <f t="shared" si="1"/>
        <v>0</v>
      </c>
      <c r="F8" s="21">
        <f t="shared" si="1"/>
        <v>0</v>
      </c>
    </row>
    <row r="9" spans="1:7" ht="15.75" thickBot="1" x14ac:dyDescent="0.3">
      <c r="A9" s="20" t="s">
        <v>50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</row>
    <row r="10" spans="1:7" ht="15.75" thickBot="1" x14ac:dyDescent="0.3">
      <c r="A10" s="20" t="s">
        <v>51</v>
      </c>
      <c r="B10" s="22">
        <v>0</v>
      </c>
      <c r="C10" s="22"/>
      <c r="D10" s="22"/>
      <c r="E10" s="22"/>
      <c r="F10" s="22"/>
    </row>
    <row r="11" spans="1:7" ht="15.75" thickBot="1" x14ac:dyDescent="0.3">
      <c r="A11" s="20" t="s">
        <v>52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</row>
    <row r="12" spans="1:7" ht="15.75" thickBot="1" x14ac:dyDescent="0.3">
      <c r="A12" s="20" t="s">
        <v>48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</row>
    <row r="13" spans="1:7" ht="15.75" thickBot="1" x14ac:dyDescent="0.3">
      <c r="A13" s="34"/>
      <c r="B13" s="35"/>
      <c r="C13" s="35"/>
      <c r="D13" s="35"/>
      <c r="E13" s="35"/>
      <c r="F13" s="35"/>
    </row>
    <row r="14" spans="1:7" x14ac:dyDescent="0.25">
      <c r="B14" s="5"/>
    </row>
  </sheetData>
  <mergeCells count="6"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6" workbookViewId="0">
      <selection activeCell="C7" sqref="C7"/>
    </sheetView>
  </sheetViews>
  <sheetFormatPr baseColWidth="10" defaultRowHeight="15" x14ac:dyDescent="0.25"/>
  <cols>
    <col min="1" max="1" width="19" customWidth="1"/>
  </cols>
  <sheetData>
    <row r="1" spans="1:13" x14ac:dyDescent="0.25">
      <c r="A1" t="s">
        <v>66</v>
      </c>
    </row>
    <row r="3" spans="1:13" ht="15.75" thickBot="1" x14ac:dyDescent="0.3"/>
    <row r="4" spans="1:13" ht="15.75" thickBot="1" x14ac:dyDescent="0.3">
      <c r="A4" s="40" t="s">
        <v>0</v>
      </c>
      <c r="B4" s="43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4"/>
    </row>
    <row r="5" spans="1:13" ht="15.75" thickBot="1" x14ac:dyDescent="0.3">
      <c r="A5" s="41"/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10</v>
      </c>
      <c r="K5" s="36" t="s">
        <v>11</v>
      </c>
      <c r="L5" s="36" t="s">
        <v>12</v>
      </c>
      <c r="M5" s="36" t="s">
        <v>13</v>
      </c>
    </row>
    <row r="6" spans="1:13" ht="15.75" thickBot="1" x14ac:dyDescent="0.3">
      <c r="A6" s="37" t="s">
        <v>54</v>
      </c>
      <c r="B6" s="38">
        <v>0</v>
      </c>
      <c r="C6" s="38">
        <v>0</v>
      </c>
      <c r="D6" s="39">
        <v>1050000</v>
      </c>
      <c r="E6" s="39">
        <v>1891880</v>
      </c>
      <c r="F6" s="39">
        <v>2799280</v>
      </c>
      <c r="G6" s="39">
        <v>2565250</v>
      </c>
      <c r="H6" s="39">
        <v>2190506</v>
      </c>
      <c r="I6" s="39">
        <v>2493440</v>
      </c>
      <c r="J6" s="39">
        <v>2767653</v>
      </c>
      <c r="K6" s="39">
        <v>3536614</v>
      </c>
      <c r="L6" s="39">
        <v>4921523</v>
      </c>
      <c r="M6" s="39">
        <v>4369330</v>
      </c>
    </row>
    <row r="7" spans="1:13" ht="15.75" thickBot="1" x14ac:dyDescent="0.3">
      <c r="A7" s="37" t="s">
        <v>55</v>
      </c>
      <c r="B7" s="38">
        <v>0</v>
      </c>
      <c r="C7" s="38">
        <v>0</v>
      </c>
      <c r="D7" s="39">
        <v>168000</v>
      </c>
      <c r="E7" s="39">
        <v>302701</v>
      </c>
      <c r="F7" s="39">
        <v>447885</v>
      </c>
      <c r="G7" s="39">
        <v>410440</v>
      </c>
      <c r="H7" s="39">
        <v>350481</v>
      </c>
      <c r="I7" s="39">
        <v>398950</v>
      </c>
      <c r="J7" s="39">
        <v>442825</v>
      </c>
      <c r="K7" s="39">
        <v>565858</v>
      </c>
      <c r="L7" s="39">
        <v>787444</v>
      </c>
      <c r="M7" s="39">
        <v>699093</v>
      </c>
    </row>
    <row r="8" spans="1:13" ht="15.75" thickBot="1" x14ac:dyDescent="0.3">
      <c r="A8" s="37" t="s">
        <v>56</v>
      </c>
      <c r="B8" s="38">
        <v>0</v>
      </c>
      <c r="C8" s="38">
        <v>0</v>
      </c>
      <c r="D8" s="39">
        <v>42000</v>
      </c>
      <c r="E8" s="39">
        <v>75675</v>
      </c>
      <c r="F8" s="39">
        <v>111971</v>
      </c>
      <c r="G8" s="39">
        <v>102610</v>
      </c>
      <c r="H8" s="39">
        <v>87620</v>
      </c>
      <c r="I8" s="39">
        <v>99738</v>
      </c>
      <c r="J8" s="39">
        <v>110706</v>
      </c>
      <c r="K8" s="39">
        <v>141465</v>
      </c>
      <c r="L8" s="39">
        <v>196861</v>
      </c>
      <c r="M8" s="39">
        <v>174773</v>
      </c>
    </row>
    <row r="9" spans="1:13" ht="15.75" thickBot="1" x14ac:dyDescent="0.3">
      <c r="A9" s="37" t="s">
        <v>57</v>
      </c>
      <c r="B9" s="38">
        <v>0</v>
      </c>
      <c r="C9" s="38">
        <v>0</v>
      </c>
      <c r="D9" s="39">
        <v>1176000</v>
      </c>
      <c r="E9" s="39">
        <v>2118906</v>
      </c>
      <c r="F9" s="39">
        <v>3135194</v>
      </c>
      <c r="G9" s="39">
        <v>2873080</v>
      </c>
      <c r="H9" s="39">
        <v>2453367</v>
      </c>
      <c r="I9" s="39">
        <v>2792653</v>
      </c>
      <c r="J9" s="39">
        <v>3099772</v>
      </c>
      <c r="K9" s="39">
        <v>3961008</v>
      </c>
      <c r="L9" s="39">
        <v>5512106</v>
      </c>
      <c r="M9" s="39">
        <v>4893650</v>
      </c>
    </row>
    <row r="10" spans="1:13" x14ac:dyDescent="0.25">
      <c r="A10" s="45"/>
    </row>
    <row r="11" spans="1:13" ht="25.5" x14ac:dyDescent="0.25">
      <c r="A11" s="46" t="s">
        <v>58</v>
      </c>
    </row>
    <row r="12" spans="1:13" ht="15.75" thickBot="1" x14ac:dyDescent="0.3">
      <c r="A12" s="46"/>
    </row>
    <row r="13" spans="1:13" x14ac:dyDescent="0.25">
      <c r="A13" s="23" t="s">
        <v>0</v>
      </c>
      <c r="B13" s="23" t="s">
        <v>1</v>
      </c>
      <c r="C13" s="23" t="s">
        <v>42</v>
      </c>
      <c r="D13" s="23" t="s">
        <v>43</v>
      </c>
      <c r="E13" s="23" t="s">
        <v>44</v>
      </c>
      <c r="F13" s="23" t="s">
        <v>45</v>
      </c>
      <c r="G13" s="17"/>
    </row>
    <row r="14" spans="1:13" ht="15.75" thickBot="1" x14ac:dyDescent="0.3">
      <c r="A14" s="24"/>
      <c r="B14" s="24"/>
      <c r="C14" s="24"/>
      <c r="D14" s="24"/>
      <c r="E14" s="24"/>
      <c r="F14" s="24"/>
      <c r="G14" s="17"/>
    </row>
    <row r="15" spans="1:13" ht="15.75" thickBot="1" x14ac:dyDescent="0.3">
      <c r="A15" s="20" t="s">
        <v>54</v>
      </c>
      <c r="B15" s="21">
        <v>28585476</v>
      </c>
      <c r="C15" s="21">
        <v>39696953</v>
      </c>
      <c r="D15" s="21">
        <v>48987587</v>
      </c>
      <c r="E15" s="21">
        <v>57707312</v>
      </c>
      <c r="F15" s="21">
        <v>67923965</v>
      </c>
      <c r="G15" s="17"/>
    </row>
    <row r="16" spans="1:13" ht="15.75" thickBot="1" x14ac:dyDescent="0.3">
      <c r="A16" s="20" t="s">
        <v>55</v>
      </c>
      <c r="B16" s="21">
        <v>4573676</v>
      </c>
      <c r="C16" s="21">
        <v>6351512</v>
      </c>
      <c r="D16" s="21">
        <v>7838014</v>
      </c>
      <c r="E16" s="21">
        <v>9233170</v>
      </c>
      <c r="F16" s="21">
        <v>10867834</v>
      </c>
      <c r="G16" s="17"/>
    </row>
    <row r="17" spans="1:13" ht="15.75" thickBot="1" x14ac:dyDescent="0.3">
      <c r="A17" s="20" t="s">
        <v>56</v>
      </c>
      <c r="B17" s="21">
        <v>1143419</v>
      </c>
      <c r="C17" s="21">
        <v>1587878</v>
      </c>
      <c r="D17" s="21">
        <v>1959503</v>
      </c>
      <c r="E17" s="21">
        <v>2308292</v>
      </c>
      <c r="F17" s="21">
        <v>2716959</v>
      </c>
      <c r="G17" s="17"/>
    </row>
    <row r="18" spans="1:13" ht="15.75" thickBot="1" x14ac:dyDescent="0.3">
      <c r="A18" s="20" t="s">
        <v>57</v>
      </c>
      <c r="B18" s="21">
        <v>32015734</v>
      </c>
      <c r="C18" s="21">
        <v>44460587</v>
      </c>
      <c r="D18" s="21">
        <v>54866098</v>
      </c>
      <c r="E18" s="21">
        <v>64632189</v>
      </c>
      <c r="F18" s="21">
        <v>76074841</v>
      </c>
      <c r="G18" s="17"/>
    </row>
    <row r="19" spans="1:13" ht="15.75" thickBot="1" x14ac:dyDescent="0.3">
      <c r="A19" s="47"/>
    </row>
    <row r="20" spans="1:13" ht="15.75" thickBot="1" x14ac:dyDescent="0.3">
      <c r="A20" s="48" t="s">
        <v>59</v>
      </c>
      <c r="B20" s="49"/>
    </row>
    <row r="21" spans="1:13" ht="15.75" thickBot="1" x14ac:dyDescent="0.3">
      <c r="A21" s="20" t="s">
        <v>60</v>
      </c>
      <c r="B21" s="50"/>
    </row>
    <row r="22" spans="1:13" ht="15.75" thickBot="1" x14ac:dyDescent="0.3">
      <c r="A22" s="20" t="s">
        <v>61</v>
      </c>
      <c r="B22" s="51">
        <v>0.8</v>
      </c>
    </row>
    <row r="23" spans="1:13" ht="15.75" thickBot="1" x14ac:dyDescent="0.3">
      <c r="A23" s="20" t="s">
        <v>62</v>
      </c>
      <c r="B23" s="51">
        <v>0.2</v>
      </c>
    </row>
    <row r="24" spans="1:13" ht="15.75" thickBot="1" x14ac:dyDescent="0.3">
      <c r="A24" s="47"/>
    </row>
    <row r="25" spans="1:13" x14ac:dyDescent="0.25">
      <c r="A25" s="23" t="s">
        <v>0</v>
      </c>
      <c r="B25" s="58" t="s">
        <v>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25"/>
    </row>
    <row r="26" spans="1:13" ht="15.75" thickBot="1" x14ac:dyDescent="0.3">
      <c r="A26" s="24"/>
      <c r="B26" s="52" t="s">
        <v>2</v>
      </c>
      <c r="C26" s="52" t="s">
        <v>3</v>
      </c>
      <c r="D26" s="52" t="s">
        <v>4</v>
      </c>
      <c r="E26" s="52" t="s">
        <v>5</v>
      </c>
      <c r="F26" s="52" t="s">
        <v>6</v>
      </c>
      <c r="G26" s="52" t="s">
        <v>7</v>
      </c>
      <c r="H26" s="52" t="s">
        <v>8</v>
      </c>
      <c r="I26" s="52" t="s">
        <v>9</v>
      </c>
      <c r="J26" s="52" t="s">
        <v>10</v>
      </c>
      <c r="K26" s="52" t="s">
        <v>11</v>
      </c>
      <c r="L26" s="52" t="s">
        <v>12</v>
      </c>
      <c r="M26" s="52" t="s">
        <v>13</v>
      </c>
    </row>
    <row r="27" spans="1:13" ht="15.75" thickBot="1" x14ac:dyDescent="0.3">
      <c r="A27" s="37" t="s">
        <v>63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5.75" thickBot="1" x14ac:dyDescent="0.3">
      <c r="A28" s="37" t="s">
        <v>61</v>
      </c>
      <c r="B28" s="38">
        <v>0</v>
      </c>
      <c r="C28" s="38">
        <v>0</v>
      </c>
      <c r="D28" s="39">
        <v>940800</v>
      </c>
      <c r="E28" s="39">
        <v>1695124</v>
      </c>
      <c r="F28" s="39">
        <v>2508155</v>
      </c>
      <c r="G28" s="39">
        <v>2298464</v>
      </c>
      <c r="H28" s="39">
        <v>1962693</v>
      </c>
      <c r="I28" s="39">
        <v>2234122</v>
      </c>
      <c r="J28" s="39">
        <v>2479817</v>
      </c>
      <c r="K28" s="39">
        <v>3168806</v>
      </c>
      <c r="L28" s="39">
        <v>4409684</v>
      </c>
      <c r="M28" s="39">
        <v>3914920</v>
      </c>
    </row>
    <row r="29" spans="1:13" ht="15.75" thickBot="1" x14ac:dyDescent="0.3">
      <c r="A29" s="37" t="s">
        <v>64</v>
      </c>
      <c r="B29" s="54"/>
      <c r="C29" s="38">
        <v>0</v>
      </c>
      <c r="D29" s="38">
        <v>0</v>
      </c>
      <c r="E29" s="39">
        <v>235200</v>
      </c>
      <c r="F29" s="39">
        <v>423781</v>
      </c>
      <c r="G29" s="39">
        <v>627039</v>
      </c>
      <c r="H29" s="39">
        <v>574616</v>
      </c>
      <c r="I29" s="39">
        <v>490673</v>
      </c>
      <c r="J29" s="39">
        <v>558531</v>
      </c>
      <c r="K29" s="39">
        <v>619954</v>
      </c>
      <c r="L29" s="39">
        <v>792202</v>
      </c>
      <c r="M29" s="39">
        <v>1102421</v>
      </c>
    </row>
    <row r="30" spans="1:13" ht="15.75" thickBot="1" x14ac:dyDescent="0.3">
      <c r="A30" s="34" t="s">
        <v>65</v>
      </c>
      <c r="B30" s="55">
        <v>0</v>
      </c>
      <c r="C30" s="55">
        <v>0</v>
      </c>
      <c r="D30" s="56">
        <v>940800</v>
      </c>
      <c r="E30" s="56">
        <v>1930324</v>
      </c>
      <c r="F30" s="56">
        <v>2931936</v>
      </c>
      <c r="G30" s="56">
        <v>2925503</v>
      </c>
      <c r="H30" s="56">
        <v>2537309</v>
      </c>
      <c r="I30" s="56">
        <v>2724796</v>
      </c>
      <c r="J30" s="56">
        <v>3038348</v>
      </c>
      <c r="K30" s="56">
        <v>3788761</v>
      </c>
      <c r="L30" s="56">
        <v>5201886</v>
      </c>
      <c r="M30" s="56">
        <v>5017341</v>
      </c>
    </row>
    <row r="31" spans="1:13" x14ac:dyDescent="0.25">
      <c r="A31" s="46"/>
    </row>
    <row r="32" spans="1:13" x14ac:dyDescent="0.25">
      <c r="A32" s="46"/>
    </row>
    <row r="33" spans="1:7" ht="25.5" x14ac:dyDescent="0.25">
      <c r="A33" s="46" t="s">
        <v>58</v>
      </c>
    </row>
    <row r="34" spans="1:7" ht="15.75" thickBot="1" x14ac:dyDescent="0.3">
      <c r="A34" s="45"/>
    </row>
    <row r="35" spans="1:7" x14ac:dyDescent="0.25">
      <c r="A35" s="23" t="s">
        <v>0</v>
      </c>
      <c r="B35" s="23" t="s">
        <v>1</v>
      </c>
      <c r="C35" s="23" t="s">
        <v>42</v>
      </c>
      <c r="D35" s="23" t="s">
        <v>43</v>
      </c>
      <c r="E35" s="23" t="s">
        <v>44</v>
      </c>
      <c r="F35" s="23" t="s">
        <v>45</v>
      </c>
      <c r="G35" s="17"/>
    </row>
    <row r="36" spans="1:7" ht="15.75" thickBot="1" x14ac:dyDescent="0.3">
      <c r="A36" s="24"/>
      <c r="B36" s="24"/>
      <c r="C36" s="24"/>
      <c r="D36" s="24"/>
      <c r="E36" s="24"/>
      <c r="F36" s="24"/>
      <c r="G36" s="17"/>
    </row>
    <row r="37" spans="1:7" ht="15.75" thickBot="1" x14ac:dyDescent="0.3">
      <c r="A37" s="20" t="s">
        <v>63</v>
      </c>
      <c r="B37" s="50"/>
      <c r="C37" s="50"/>
      <c r="D37" s="50"/>
      <c r="E37" s="50"/>
      <c r="F37" s="50"/>
      <c r="G37" s="17"/>
    </row>
    <row r="38" spans="1:7" ht="15.75" thickBot="1" x14ac:dyDescent="0.3">
      <c r="A38" s="20" t="s">
        <v>61</v>
      </c>
      <c r="B38" s="21">
        <v>25612587</v>
      </c>
      <c r="C38" s="21">
        <v>35568470</v>
      </c>
      <c r="D38" s="21">
        <v>43892878</v>
      </c>
      <c r="E38" s="21">
        <v>51705751</v>
      </c>
      <c r="F38" s="21">
        <v>60859873</v>
      </c>
      <c r="G38" s="17"/>
    </row>
    <row r="39" spans="1:7" ht="15.75" thickBot="1" x14ac:dyDescent="0.3">
      <c r="A39" s="20" t="s">
        <v>64</v>
      </c>
      <c r="B39" s="21">
        <v>5424417</v>
      </c>
      <c r="C39" s="21">
        <v>9129838</v>
      </c>
      <c r="D39" s="21">
        <v>10799794</v>
      </c>
      <c r="E39" s="21">
        <v>12763670</v>
      </c>
      <c r="F39" s="21">
        <v>15024257</v>
      </c>
      <c r="G39" s="17"/>
    </row>
    <row r="40" spans="1:7" ht="15.75" thickBot="1" x14ac:dyDescent="0.3">
      <c r="A40" s="59" t="s">
        <v>65</v>
      </c>
      <c r="B40" s="35">
        <v>31037004</v>
      </c>
      <c r="C40" s="35">
        <v>44698307</v>
      </c>
      <c r="D40" s="35">
        <v>54692673</v>
      </c>
      <c r="E40" s="35">
        <v>64469421</v>
      </c>
      <c r="F40" s="35">
        <v>75884130</v>
      </c>
      <c r="G40" s="17"/>
    </row>
  </sheetData>
  <mergeCells count="16">
    <mergeCell ref="A25:A26"/>
    <mergeCell ref="B25:M25"/>
    <mergeCell ref="A35:A36"/>
    <mergeCell ref="B35:B36"/>
    <mergeCell ref="C35:C36"/>
    <mergeCell ref="D35:D36"/>
    <mergeCell ref="E35:E36"/>
    <mergeCell ref="F35:F36"/>
    <mergeCell ref="A4:A5"/>
    <mergeCell ref="B4:M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55" workbookViewId="0">
      <selection activeCell="A72" sqref="A72"/>
    </sheetView>
  </sheetViews>
  <sheetFormatPr baseColWidth="10" defaultRowHeight="15" x14ac:dyDescent="0.25"/>
  <cols>
    <col min="1" max="1" width="30.5703125" customWidth="1"/>
  </cols>
  <sheetData>
    <row r="1" spans="1:7" x14ac:dyDescent="0.25">
      <c r="A1" s="60" t="s">
        <v>67</v>
      </c>
    </row>
    <row r="2" spans="1:7" x14ac:dyDescent="0.25">
      <c r="A2" s="61"/>
    </row>
    <row r="3" spans="1:7" ht="15.75" thickBot="1" x14ac:dyDescent="0.3">
      <c r="A3" s="62" t="s">
        <v>68</v>
      </c>
      <c r="B3" s="63"/>
      <c r="C3" s="63"/>
      <c r="D3" s="63"/>
      <c r="E3" s="63"/>
      <c r="F3" s="63"/>
      <c r="G3" s="17"/>
    </row>
    <row r="4" spans="1:7" x14ac:dyDescent="0.25">
      <c r="A4" s="23" t="s">
        <v>0</v>
      </c>
      <c r="B4" s="23" t="s">
        <v>1</v>
      </c>
      <c r="C4" s="23" t="s">
        <v>42</v>
      </c>
      <c r="D4" s="23" t="s">
        <v>43</v>
      </c>
      <c r="E4" s="23" t="s">
        <v>53</v>
      </c>
      <c r="F4" s="23" t="s">
        <v>45</v>
      </c>
      <c r="G4" s="17"/>
    </row>
    <row r="5" spans="1:7" ht="15.75" thickBot="1" x14ac:dyDescent="0.3">
      <c r="A5" s="24"/>
      <c r="B5" s="24"/>
      <c r="C5" s="24"/>
      <c r="D5" s="24"/>
      <c r="E5" s="24"/>
      <c r="F5" s="24"/>
      <c r="G5" s="17"/>
    </row>
    <row r="6" spans="1:7" ht="15.75" thickBot="1" x14ac:dyDescent="0.3">
      <c r="A6" s="20" t="s">
        <v>69</v>
      </c>
      <c r="B6" s="64">
        <v>0.72099999999999997</v>
      </c>
      <c r="C6" s="64">
        <v>0.72199999999999998</v>
      </c>
      <c r="D6" s="64">
        <v>0.72099999999999997</v>
      </c>
      <c r="E6" s="64">
        <v>0.72</v>
      </c>
      <c r="F6" s="64">
        <v>0.72</v>
      </c>
      <c r="G6" s="17"/>
    </row>
    <row r="7" spans="1:7" x14ac:dyDescent="0.25">
      <c r="A7" s="61"/>
    </row>
    <row r="8" spans="1:7" ht="54" customHeight="1" x14ac:dyDescent="0.25">
      <c r="A8" s="46" t="s">
        <v>70</v>
      </c>
    </row>
    <row r="9" spans="1:7" ht="15.75" thickBot="1" x14ac:dyDescent="0.3">
      <c r="A9" s="45"/>
    </row>
    <row r="10" spans="1:7" ht="24.75" thickBot="1" x14ac:dyDescent="0.3">
      <c r="A10" s="65" t="s">
        <v>0</v>
      </c>
      <c r="B10" s="66" t="s">
        <v>71</v>
      </c>
      <c r="C10" s="66" t="s">
        <v>72</v>
      </c>
      <c r="D10" s="66" t="s">
        <v>73</v>
      </c>
      <c r="E10" s="66" t="s">
        <v>74</v>
      </c>
      <c r="F10" s="66" t="s">
        <v>75</v>
      </c>
    </row>
    <row r="11" spans="1:7" ht="15.75" thickBot="1" x14ac:dyDescent="0.3">
      <c r="A11" s="20" t="s">
        <v>76</v>
      </c>
      <c r="B11" s="64">
        <v>7.8E-2</v>
      </c>
      <c r="C11" s="64">
        <v>7.9000000000000001E-2</v>
      </c>
      <c r="D11" s="64">
        <v>7.8E-2</v>
      </c>
      <c r="E11" s="64">
        <v>7.8E-2</v>
      </c>
      <c r="F11" s="64">
        <v>7.6999999999999999E-2</v>
      </c>
    </row>
    <row r="12" spans="1:7" ht="15.75" thickBot="1" x14ac:dyDescent="0.3">
      <c r="A12" s="20" t="s">
        <v>77</v>
      </c>
      <c r="B12" s="64">
        <v>7.9000000000000001E-2</v>
      </c>
      <c r="C12" s="64">
        <v>7.9000000000000001E-2</v>
      </c>
      <c r="D12" s="64">
        <v>7.9000000000000001E-2</v>
      </c>
      <c r="E12" s="64">
        <v>7.9000000000000001E-2</v>
      </c>
      <c r="F12" s="64">
        <v>7.9000000000000001E-2</v>
      </c>
    </row>
    <row r="13" spans="1:7" ht="15.75" thickBot="1" x14ac:dyDescent="0.3">
      <c r="A13" s="20" t="s">
        <v>78</v>
      </c>
      <c r="B13" s="64">
        <v>9.7000000000000003E-2</v>
      </c>
      <c r="C13" s="64">
        <v>9.6000000000000002E-2</v>
      </c>
      <c r="D13" s="64">
        <v>9.7000000000000003E-2</v>
      </c>
      <c r="E13" s="64">
        <v>9.7000000000000003E-2</v>
      </c>
      <c r="F13" s="64">
        <v>9.8000000000000004E-2</v>
      </c>
    </row>
    <row r="14" spans="1:7" ht="15.75" thickBot="1" x14ac:dyDescent="0.3">
      <c r="A14" s="20" t="s">
        <v>79</v>
      </c>
      <c r="B14" s="64">
        <v>7.0000000000000007E-2</v>
      </c>
      <c r="C14" s="64">
        <v>7.0000000000000007E-2</v>
      </c>
      <c r="D14" s="64">
        <v>7.0000000000000007E-2</v>
      </c>
      <c r="E14" s="64">
        <v>7.0000000000000007E-2</v>
      </c>
      <c r="F14" s="64">
        <v>7.0000000000000007E-2</v>
      </c>
    </row>
    <row r="15" spans="1:7" ht="15.75" thickBot="1" x14ac:dyDescent="0.3">
      <c r="A15" s="20" t="s">
        <v>80</v>
      </c>
      <c r="B15" s="64">
        <v>5.5E-2</v>
      </c>
      <c r="C15" s="64">
        <v>5.6000000000000001E-2</v>
      </c>
      <c r="D15" s="64">
        <v>5.6000000000000001E-2</v>
      </c>
      <c r="E15" s="64">
        <v>5.6000000000000001E-2</v>
      </c>
      <c r="F15" s="64">
        <v>5.6000000000000001E-2</v>
      </c>
    </row>
    <row r="16" spans="1:7" ht="15.75" thickBot="1" x14ac:dyDescent="0.3">
      <c r="A16" s="20" t="s">
        <v>81</v>
      </c>
      <c r="B16" s="64">
        <v>5.0000000000000001E-3</v>
      </c>
      <c r="C16" s="64">
        <v>5.0000000000000001E-3</v>
      </c>
      <c r="D16" s="64">
        <v>5.0000000000000001E-3</v>
      </c>
      <c r="E16" s="64">
        <v>6.0000000000000001E-3</v>
      </c>
      <c r="F16" s="64">
        <v>6.0000000000000001E-3</v>
      </c>
    </row>
    <row r="17" spans="1:6" ht="15.75" thickBot="1" x14ac:dyDescent="0.3">
      <c r="A17" s="20" t="s">
        <v>82</v>
      </c>
      <c r="B17" s="64">
        <v>7.0000000000000001E-3</v>
      </c>
      <c r="C17" s="64">
        <v>7.0000000000000001E-3</v>
      </c>
      <c r="D17" s="64">
        <v>7.0000000000000001E-3</v>
      </c>
      <c r="E17" s="64">
        <v>7.0000000000000001E-3</v>
      </c>
      <c r="F17" s="64">
        <v>7.0000000000000001E-3</v>
      </c>
    </row>
    <row r="18" spans="1:6" ht="15.75" thickBot="1" x14ac:dyDescent="0.3">
      <c r="A18" s="20" t="s">
        <v>83</v>
      </c>
      <c r="B18" s="64">
        <v>8.0000000000000002E-3</v>
      </c>
      <c r="C18" s="64">
        <v>8.0000000000000002E-3</v>
      </c>
      <c r="D18" s="64">
        <v>8.0000000000000002E-3</v>
      </c>
      <c r="E18" s="64">
        <v>8.0000000000000002E-3</v>
      </c>
      <c r="F18" s="64">
        <v>8.0000000000000002E-3</v>
      </c>
    </row>
    <row r="19" spans="1:6" ht="15.75" thickBot="1" x14ac:dyDescent="0.3">
      <c r="A19" s="20" t="s">
        <v>84</v>
      </c>
      <c r="B19" s="64">
        <v>8.0000000000000002E-3</v>
      </c>
      <c r="C19" s="64">
        <v>8.9999999999999993E-3</v>
      </c>
      <c r="D19" s="64">
        <v>8.9999999999999993E-3</v>
      </c>
      <c r="E19" s="64">
        <v>8.9999999999999993E-3</v>
      </c>
      <c r="F19" s="64">
        <v>8.9999999999999993E-3</v>
      </c>
    </row>
    <row r="20" spans="1:6" ht="15.75" thickBot="1" x14ac:dyDescent="0.3">
      <c r="A20" s="20" t="s">
        <v>85</v>
      </c>
      <c r="B20" s="64">
        <v>2.5999999999999999E-2</v>
      </c>
      <c r="C20" s="64">
        <v>2.5999999999999999E-2</v>
      </c>
      <c r="D20" s="64">
        <v>2.5999999999999999E-2</v>
      </c>
      <c r="E20" s="64">
        <v>2.7E-2</v>
      </c>
      <c r="F20" s="64">
        <v>2.7E-2</v>
      </c>
    </row>
    <row r="21" spans="1:6" ht="15.75" thickBot="1" x14ac:dyDescent="0.3">
      <c r="A21" s="20" t="s">
        <v>86</v>
      </c>
      <c r="B21" s="64">
        <v>0.02</v>
      </c>
      <c r="C21" s="64">
        <v>0.02</v>
      </c>
      <c r="D21" s="64">
        <v>0.02</v>
      </c>
      <c r="E21" s="64">
        <v>2.1000000000000001E-2</v>
      </c>
      <c r="F21" s="64">
        <v>2.1000000000000001E-2</v>
      </c>
    </row>
    <row r="22" spans="1:6" ht="15.75" thickBot="1" x14ac:dyDescent="0.3">
      <c r="A22" s="20" t="s">
        <v>87</v>
      </c>
      <c r="B22" s="64">
        <v>8.9999999999999993E-3</v>
      </c>
      <c r="C22" s="64">
        <v>8.9999999999999993E-3</v>
      </c>
      <c r="D22" s="64">
        <v>8.9999999999999993E-3</v>
      </c>
      <c r="E22" s="64">
        <v>8.9999999999999993E-3</v>
      </c>
      <c r="F22" s="64">
        <v>8.9999999999999993E-3</v>
      </c>
    </row>
    <row r="23" spans="1:6" ht="15.75" thickBot="1" x14ac:dyDescent="0.3">
      <c r="A23" s="20" t="s">
        <v>88</v>
      </c>
      <c r="B23" s="64">
        <v>8.9999999999999993E-3</v>
      </c>
      <c r="C23" s="64">
        <v>8.9999999999999993E-3</v>
      </c>
      <c r="D23" s="64">
        <v>8.9999999999999993E-3</v>
      </c>
      <c r="E23" s="64">
        <v>8.9999999999999993E-3</v>
      </c>
      <c r="F23" s="64">
        <v>8.9999999999999993E-3</v>
      </c>
    </row>
    <row r="24" spans="1:6" ht="15.75" thickBot="1" x14ac:dyDescent="0.3">
      <c r="A24" s="20" t="s">
        <v>89</v>
      </c>
      <c r="B24" s="64">
        <v>5.0000000000000001E-3</v>
      </c>
      <c r="C24" s="64">
        <v>5.0000000000000001E-3</v>
      </c>
      <c r="D24" s="64">
        <v>5.0000000000000001E-3</v>
      </c>
      <c r="E24" s="64">
        <v>5.0000000000000001E-3</v>
      </c>
      <c r="F24" s="64">
        <v>5.0000000000000001E-3</v>
      </c>
    </row>
    <row r="25" spans="1:6" ht="15.75" thickBot="1" x14ac:dyDescent="0.3">
      <c r="A25" s="20" t="s">
        <v>90</v>
      </c>
      <c r="B25" s="64">
        <v>1.4999999999999999E-2</v>
      </c>
      <c r="C25" s="64">
        <v>1.4999999999999999E-2</v>
      </c>
      <c r="D25" s="64">
        <v>1.4999999999999999E-2</v>
      </c>
      <c r="E25" s="64">
        <v>1.4999999999999999E-2</v>
      </c>
      <c r="F25" s="64">
        <v>1.4999999999999999E-2</v>
      </c>
    </row>
    <row r="26" spans="1:6" ht="15.75" thickBot="1" x14ac:dyDescent="0.3">
      <c r="A26" s="20" t="s">
        <v>91</v>
      </c>
      <c r="B26" s="64">
        <v>0.01</v>
      </c>
      <c r="C26" s="64">
        <v>0.01</v>
      </c>
      <c r="D26" s="64">
        <v>0.01</v>
      </c>
      <c r="E26" s="64">
        <v>0.01</v>
      </c>
      <c r="F26" s="64">
        <v>0.01</v>
      </c>
    </row>
    <row r="27" spans="1:6" ht="15.75" thickBot="1" x14ac:dyDescent="0.3">
      <c r="A27" s="20" t="s">
        <v>92</v>
      </c>
      <c r="B27" s="64">
        <v>8.9999999999999993E-3</v>
      </c>
      <c r="C27" s="64">
        <v>8.9999999999999993E-3</v>
      </c>
      <c r="D27" s="64">
        <v>8.9999999999999993E-3</v>
      </c>
      <c r="E27" s="64">
        <v>8.9999999999999993E-3</v>
      </c>
      <c r="F27" s="64">
        <v>8.9999999999999993E-3</v>
      </c>
    </row>
    <row r="28" spans="1:6" ht="15.75" thickBot="1" x14ac:dyDescent="0.3">
      <c r="A28" s="20" t="s">
        <v>93</v>
      </c>
      <c r="B28" s="64">
        <v>2.4E-2</v>
      </c>
      <c r="C28" s="64">
        <v>2.4E-2</v>
      </c>
      <c r="D28" s="64">
        <v>2.4E-2</v>
      </c>
      <c r="E28" s="64">
        <v>2.4E-2</v>
      </c>
      <c r="F28" s="64">
        <v>2.4E-2</v>
      </c>
    </row>
    <row r="29" spans="1:6" ht="15.75" thickBot="1" x14ac:dyDescent="0.3">
      <c r="A29" s="20" t="s">
        <v>94</v>
      </c>
      <c r="B29" s="64">
        <v>2E-3</v>
      </c>
      <c r="C29" s="64">
        <v>2E-3</v>
      </c>
      <c r="D29" s="64">
        <v>2E-3</v>
      </c>
      <c r="E29" s="64">
        <v>2E-3</v>
      </c>
      <c r="F29" s="64">
        <v>2E-3</v>
      </c>
    </row>
    <row r="30" spans="1:6" ht="15.75" thickBot="1" x14ac:dyDescent="0.3">
      <c r="A30" s="20" t="s">
        <v>95</v>
      </c>
      <c r="B30" s="64">
        <v>7.5999999999999998E-2</v>
      </c>
      <c r="C30" s="64">
        <v>7.5999999999999998E-2</v>
      </c>
      <c r="D30" s="64">
        <v>7.4999999999999997E-2</v>
      </c>
      <c r="E30" s="64">
        <v>7.4999999999999997E-2</v>
      </c>
      <c r="F30" s="64">
        <v>7.4999999999999997E-2</v>
      </c>
    </row>
    <row r="31" spans="1:6" ht="15.75" thickBot="1" x14ac:dyDescent="0.3">
      <c r="A31" s="20" t="s">
        <v>96</v>
      </c>
      <c r="B31" s="64">
        <v>8.0000000000000002E-3</v>
      </c>
      <c r="C31" s="64">
        <v>8.0000000000000002E-3</v>
      </c>
      <c r="D31" s="64">
        <v>8.0000000000000002E-3</v>
      </c>
      <c r="E31" s="64">
        <v>7.0000000000000001E-3</v>
      </c>
      <c r="F31" s="64">
        <v>7.0000000000000001E-3</v>
      </c>
    </row>
    <row r="32" spans="1:6" ht="15.75" thickBot="1" x14ac:dyDescent="0.3">
      <c r="A32" s="20" t="s">
        <v>97</v>
      </c>
      <c r="B32" s="64">
        <v>3.0000000000000001E-3</v>
      </c>
      <c r="C32" s="64">
        <v>3.0000000000000001E-3</v>
      </c>
      <c r="D32" s="64">
        <v>3.0000000000000001E-3</v>
      </c>
      <c r="E32" s="64">
        <v>3.0000000000000001E-3</v>
      </c>
      <c r="F32" s="64">
        <v>3.0000000000000001E-3</v>
      </c>
    </row>
    <row r="33" spans="1:6" ht="15.75" thickBot="1" x14ac:dyDescent="0.3">
      <c r="A33" s="20" t="s">
        <v>98</v>
      </c>
      <c r="B33" s="64">
        <v>3.0000000000000001E-3</v>
      </c>
      <c r="C33" s="64">
        <v>3.0000000000000001E-3</v>
      </c>
      <c r="D33" s="64">
        <v>3.0000000000000001E-3</v>
      </c>
      <c r="E33" s="64">
        <v>3.0000000000000001E-3</v>
      </c>
      <c r="F33" s="64">
        <v>3.0000000000000001E-3</v>
      </c>
    </row>
    <row r="34" spans="1:6" ht="15.75" thickBot="1" x14ac:dyDescent="0.3">
      <c r="A34" s="20" t="s">
        <v>99</v>
      </c>
      <c r="B34" s="64">
        <v>5.0000000000000001E-3</v>
      </c>
      <c r="C34" s="64">
        <v>5.0000000000000001E-3</v>
      </c>
      <c r="D34" s="64">
        <v>5.0000000000000001E-3</v>
      </c>
      <c r="E34" s="64">
        <v>5.0000000000000001E-3</v>
      </c>
      <c r="F34" s="64">
        <v>5.0000000000000001E-3</v>
      </c>
    </row>
    <row r="35" spans="1:6" ht="15.75" thickBot="1" x14ac:dyDescent="0.3">
      <c r="A35" s="20" t="s">
        <v>100</v>
      </c>
      <c r="B35" s="64">
        <v>5.0000000000000001E-3</v>
      </c>
      <c r="C35" s="64">
        <v>5.0000000000000001E-3</v>
      </c>
      <c r="D35" s="64">
        <v>5.0000000000000001E-3</v>
      </c>
      <c r="E35" s="64">
        <v>5.0000000000000001E-3</v>
      </c>
      <c r="F35" s="64">
        <v>5.0000000000000001E-3</v>
      </c>
    </row>
    <row r="36" spans="1:6" ht="15.75" thickBot="1" x14ac:dyDescent="0.3">
      <c r="A36" s="20" t="s">
        <v>101</v>
      </c>
      <c r="B36" s="64">
        <v>1.4999999999999999E-2</v>
      </c>
      <c r="C36" s="64">
        <v>1.4999999999999999E-2</v>
      </c>
      <c r="D36" s="64">
        <v>1.4999999999999999E-2</v>
      </c>
      <c r="E36" s="64">
        <v>1.4999999999999999E-2</v>
      </c>
      <c r="F36" s="64">
        <v>1.6E-2</v>
      </c>
    </row>
    <row r="37" spans="1:6" ht="15.75" thickBot="1" x14ac:dyDescent="0.3">
      <c r="A37" s="20" t="s">
        <v>102</v>
      </c>
      <c r="B37" s="64">
        <v>5.0000000000000001E-3</v>
      </c>
      <c r="C37" s="64">
        <v>5.0000000000000001E-3</v>
      </c>
      <c r="D37" s="64">
        <v>5.0000000000000001E-3</v>
      </c>
      <c r="E37" s="64">
        <v>5.0000000000000001E-3</v>
      </c>
      <c r="F37" s="64">
        <v>5.0000000000000001E-3</v>
      </c>
    </row>
    <row r="38" spans="1:6" ht="15.75" thickBot="1" x14ac:dyDescent="0.3">
      <c r="A38" s="20" t="s">
        <v>103</v>
      </c>
      <c r="B38" s="64">
        <v>4.0000000000000001E-3</v>
      </c>
      <c r="C38" s="64">
        <v>4.0000000000000001E-3</v>
      </c>
      <c r="D38" s="64">
        <v>4.0000000000000001E-3</v>
      </c>
      <c r="E38" s="64">
        <v>4.0000000000000001E-3</v>
      </c>
      <c r="F38" s="64">
        <v>4.0000000000000001E-3</v>
      </c>
    </row>
    <row r="39" spans="1:6" ht="15.75" thickBot="1" x14ac:dyDescent="0.3">
      <c r="A39" s="20" t="s">
        <v>104</v>
      </c>
      <c r="B39" s="64">
        <v>1E-3</v>
      </c>
      <c r="C39" s="64">
        <v>1E-3</v>
      </c>
      <c r="D39" s="64">
        <v>1E-3</v>
      </c>
      <c r="E39" s="64">
        <v>1E-3</v>
      </c>
      <c r="F39" s="64">
        <v>1E-3</v>
      </c>
    </row>
    <row r="40" spans="1:6" ht="15.75" thickBot="1" x14ac:dyDescent="0.3">
      <c r="A40" s="20" t="s">
        <v>105</v>
      </c>
      <c r="B40" s="64">
        <v>2E-3</v>
      </c>
      <c r="C40" s="64">
        <v>2E-3</v>
      </c>
      <c r="D40" s="64">
        <v>2E-3</v>
      </c>
      <c r="E40" s="64">
        <v>2E-3</v>
      </c>
      <c r="F40" s="64">
        <v>2E-3</v>
      </c>
    </row>
    <row r="41" spans="1:6" ht="15.75" thickBot="1" x14ac:dyDescent="0.3">
      <c r="A41" s="20" t="s">
        <v>106</v>
      </c>
      <c r="B41" s="64">
        <v>8.0000000000000002E-3</v>
      </c>
      <c r="C41" s="64">
        <v>8.0000000000000002E-3</v>
      </c>
      <c r="D41" s="64">
        <v>8.0000000000000002E-3</v>
      </c>
      <c r="E41" s="64">
        <v>8.0000000000000002E-3</v>
      </c>
      <c r="F41" s="64">
        <v>8.0000000000000002E-3</v>
      </c>
    </row>
    <row r="42" spans="1:6" ht="15.75" thickBot="1" x14ac:dyDescent="0.3">
      <c r="A42" s="20" t="s">
        <v>107</v>
      </c>
      <c r="B42" s="64">
        <v>1E-3</v>
      </c>
      <c r="C42" s="64">
        <v>1E-3</v>
      </c>
      <c r="D42" s="64">
        <v>1E-3</v>
      </c>
      <c r="E42" s="64">
        <v>1E-3</v>
      </c>
      <c r="F42" s="64">
        <v>1E-3</v>
      </c>
    </row>
    <row r="43" spans="1:6" ht="15.75" thickBot="1" x14ac:dyDescent="0.3">
      <c r="A43" s="20" t="s">
        <v>108</v>
      </c>
      <c r="B43" s="64">
        <v>6.0000000000000001E-3</v>
      </c>
      <c r="C43" s="64">
        <v>6.0000000000000001E-3</v>
      </c>
      <c r="D43" s="64">
        <v>6.0000000000000001E-3</v>
      </c>
      <c r="E43" s="64">
        <v>6.0000000000000001E-3</v>
      </c>
      <c r="F43" s="64">
        <v>6.0000000000000001E-3</v>
      </c>
    </row>
    <row r="44" spans="1:6" ht="15.75" thickBot="1" x14ac:dyDescent="0.3">
      <c r="A44" s="20" t="s">
        <v>109</v>
      </c>
      <c r="B44" s="64">
        <v>6.0000000000000001E-3</v>
      </c>
      <c r="C44" s="64">
        <v>6.0000000000000001E-3</v>
      </c>
      <c r="D44" s="64">
        <v>6.0000000000000001E-3</v>
      </c>
      <c r="E44" s="64">
        <v>6.0000000000000001E-3</v>
      </c>
      <c r="F44" s="64">
        <v>6.0000000000000001E-3</v>
      </c>
    </row>
    <row r="45" spans="1:6" ht="15.75" thickBot="1" x14ac:dyDescent="0.3">
      <c r="A45" s="20" t="s">
        <v>110</v>
      </c>
      <c r="B45" s="64">
        <v>6.0000000000000001E-3</v>
      </c>
      <c r="C45" s="64">
        <v>6.0000000000000001E-3</v>
      </c>
      <c r="D45" s="64">
        <v>6.0000000000000001E-3</v>
      </c>
      <c r="E45" s="64">
        <v>6.0000000000000001E-3</v>
      </c>
      <c r="F45" s="64">
        <v>6.0000000000000001E-3</v>
      </c>
    </row>
    <row r="46" spans="1:6" ht="15.75" thickBot="1" x14ac:dyDescent="0.3">
      <c r="A46" s="20" t="s">
        <v>111</v>
      </c>
      <c r="B46" s="64">
        <v>6.0000000000000001E-3</v>
      </c>
      <c r="C46" s="64">
        <v>6.0000000000000001E-3</v>
      </c>
      <c r="D46" s="64">
        <v>6.0000000000000001E-3</v>
      </c>
      <c r="E46" s="64">
        <v>6.0000000000000001E-3</v>
      </c>
      <c r="F46" s="64">
        <v>6.0000000000000001E-3</v>
      </c>
    </row>
    <row r="47" spans="1:6" ht="15.75" thickBot="1" x14ac:dyDescent="0.3">
      <c r="A47" s="20" t="s">
        <v>112</v>
      </c>
      <c r="B47" s="64">
        <v>3.5999999999999997E-2</v>
      </c>
      <c r="C47" s="64">
        <v>3.5999999999999997E-2</v>
      </c>
      <c r="D47" s="64">
        <v>3.5999999999999997E-2</v>
      </c>
      <c r="E47" s="64">
        <v>3.5000000000000003E-2</v>
      </c>
      <c r="F47" s="64">
        <v>3.5000000000000003E-2</v>
      </c>
    </row>
    <row r="48" spans="1:6" ht="15.75" thickBot="1" x14ac:dyDescent="0.3">
      <c r="A48" s="20" t="s">
        <v>113</v>
      </c>
      <c r="B48" s="64">
        <v>3.2000000000000001E-2</v>
      </c>
      <c r="C48" s="64">
        <v>3.2000000000000001E-2</v>
      </c>
      <c r="D48" s="64">
        <v>3.2000000000000001E-2</v>
      </c>
      <c r="E48" s="64">
        <v>3.2000000000000001E-2</v>
      </c>
      <c r="F48" s="64">
        <v>3.2000000000000001E-2</v>
      </c>
    </row>
    <row r="49" spans="1:6" ht="15.75" thickBot="1" x14ac:dyDescent="0.3">
      <c r="A49" s="20" t="s">
        <v>114</v>
      </c>
      <c r="B49" s="64">
        <v>2.7E-2</v>
      </c>
      <c r="C49" s="64">
        <v>2.7E-2</v>
      </c>
      <c r="D49" s="64">
        <v>2.7E-2</v>
      </c>
      <c r="E49" s="64">
        <v>2.7E-2</v>
      </c>
      <c r="F49" s="64">
        <v>2.7E-2</v>
      </c>
    </row>
    <row r="50" spans="1:6" ht="60.75" thickBot="1" x14ac:dyDescent="0.3">
      <c r="A50" s="67" t="s">
        <v>115</v>
      </c>
      <c r="B50" s="64">
        <v>4.0000000000000001E-3</v>
      </c>
      <c r="C50" s="64">
        <v>4.0000000000000001E-3</v>
      </c>
      <c r="D50" s="64">
        <v>4.0000000000000001E-3</v>
      </c>
      <c r="E50" s="64">
        <v>4.0000000000000001E-3</v>
      </c>
      <c r="F50" s="64">
        <v>4.0000000000000001E-3</v>
      </c>
    </row>
    <row r="51" spans="1:6" ht="96.75" thickBot="1" x14ac:dyDescent="0.3">
      <c r="A51" s="67" t="s">
        <v>116</v>
      </c>
      <c r="B51" s="64">
        <v>4.0000000000000001E-3</v>
      </c>
      <c r="C51" s="64">
        <v>4.0000000000000001E-3</v>
      </c>
      <c r="D51" s="64">
        <v>4.0000000000000001E-3</v>
      </c>
      <c r="E51" s="64">
        <v>4.0000000000000001E-3</v>
      </c>
      <c r="F51" s="64">
        <v>4.0000000000000001E-3</v>
      </c>
    </row>
    <row r="52" spans="1:6" ht="108.75" thickBot="1" x14ac:dyDescent="0.3">
      <c r="A52" s="67" t="s">
        <v>117</v>
      </c>
      <c r="B52" s="64">
        <v>5.0000000000000001E-3</v>
      </c>
      <c r="C52" s="64">
        <v>5.0000000000000001E-3</v>
      </c>
      <c r="D52" s="64">
        <v>5.0000000000000001E-3</v>
      </c>
      <c r="E52" s="64">
        <v>5.0000000000000001E-3</v>
      </c>
      <c r="F52" s="64">
        <v>5.0000000000000001E-3</v>
      </c>
    </row>
    <row r="53" spans="1:6" ht="15.75" thickBot="1" x14ac:dyDescent="0.3">
      <c r="A53" s="20" t="s">
        <v>118</v>
      </c>
      <c r="B53" s="64">
        <v>1.2E-2</v>
      </c>
      <c r="C53" s="64">
        <v>1.2E-2</v>
      </c>
      <c r="D53" s="64">
        <v>1.2E-2</v>
      </c>
      <c r="E53" s="64">
        <v>1.2E-2</v>
      </c>
      <c r="F53" s="64">
        <v>1.2E-2</v>
      </c>
    </row>
    <row r="54" spans="1:6" ht="108.75" thickBot="1" x14ac:dyDescent="0.3">
      <c r="A54" s="67" t="s">
        <v>119</v>
      </c>
      <c r="B54" s="64">
        <v>6.0000000000000001E-3</v>
      </c>
      <c r="C54" s="64">
        <v>6.0000000000000001E-3</v>
      </c>
      <c r="D54" s="64">
        <v>6.0000000000000001E-3</v>
      </c>
      <c r="E54" s="64">
        <v>6.0000000000000001E-3</v>
      </c>
      <c r="F54" s="64">
        <v>6.0000000000000001E-3</v>
      </c>
    </row>
    <row r="55" spans="1:6" ht="48.75" thickBot="1" x14ac:dyDescent="0.3">
      <c r="A55" s="67" t="s">
        <v>120</v>
      </c>
      <c r="B55" s="64">
        <v>8.9999999999999993E-3</v>
      </c>
      <c r="C55" s="64">
        <v>8.0000000000000002E-3</v>
      </c>
      <c r="D55" s="64">
        <v>8.9999999999999993E-3</v>
      </c>
      <c r="E55" s="64">
        <v>8.9999999999999993E-3</v>
      </c>
      <c r="F55" s="64">
        <v>8.0000000000000002E-3</v>
      </c>
    </row>
    <row r="56" spans="1:6" ht="15.75" thickBot="1" x14ac:dyDescent="0.3">
      <c r="A56" s="68" t="s">
        <v>121</v>
      </c>
      <c r="B56" s="64">
        <v>1</v>
      </c>
      <c r="C56" s="64">
        <v>1</v>
      </c>
      <c r="D56" s="64">
        <v>1</v>
      </c>
      <c r="E56" s="64">
        <v>1</v>
      </c>
      <c r="F56" s="64">
        <v>1</v>
      </c>
    </row>
  </sheetData>
  <mergeCells count="6"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23" workbookViewId="0">
      <selection activeCell="C28" sqref="C28"/>
    </sheetView>
  </sheetViews>
  <sheetFormatPr baseColWidth="10" defaultRowHeight="15" x14ac:dyDescent="0.25"/>
  <cols>
    <col min="1" max="1" width="24.42578125" customWidth="1"/>
    <col min="6" max="6" width="12.28515625" bestFit="1" customWidth="1"/>
  </cols>
  <sheetData>
    <row r="1" spans="1:13" x14ac:dyDescent="0.25">
      <c r="A1" s="40" t="s">
        <v>0</v>
      </c>
      <c r="B1" s="71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2"/>
    </row>
    <row r="2" spans="1:13" ht="15.75" thickBot="1" x14ac:dyDescent="0.3">
      <c r="A2" s="41"/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</row>
    <row r="3" spans="1:13" ht="15.75" thickBot="1" x14ac:dyDescent="0.3">
      <c r="A3" s="69" t="s">
        <v>122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ht="15.75" thickBot="1" x14ac:dyDescent="0.3">
      <c r="A4" s="69" t="s">
        <v>123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</row>
    <row r="5" spans="1:13" ht="15.75" thickBot="1" x14ac:dyDescent="0.3">
      <c r="A5" s="37" t="s">
        <v>124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</row>
    <row r="6" spans="1:13" ht="15.75" thickBot="1" x14ac:dyDescent="0.3">
      <c r="A6" s="37" t="s">
        <v>125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</row>
    <row r="7" spans="1:13" ht="15.75" thickBot="1" x14ac:dyDescent="0.3">
      <c r="A7" s="37" t="s">
        <v>126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ht="15.75" thickBot="1" x14ac:dyDescent="0.3">
      <c r="A8" s="37" t="s">
        <v>127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9" spans="1:13" ht="15.75" thickBot="1" x14ac:dyDescent="0.3">
      <c r="A9" s="37" t="s">
        <v>128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</row>
    <row r="10" spans="1:13" ht="15.75" thickBot="1" x14ac:dyDescent="0.3">
      <c r="A10" s="37" t="s">
        <v>129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</row>
    <row r="11" spans="1:13" ht="15.75" thickBot="1" x14ac:dyDescent="0.3">
      <c r="A11" s="69" t="s">
        <v>130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ht="15.75" thickBot="1" x14ac:dyDescent="0.3">
      <c r="A12" s="69" t="s">
        <v>131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</row>
    <row r="13" spans="1:13" ht="15.75" thickBot="1" x14ac:dyDescent="0.3">
      <c r="A13" s="37" t="s">
        <v>132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</row>
    <row r="14" spans="1:13" ht="15.75" thickBot="1" x14ac:dyDescent="0.3">
      <c r="A14" s="37" t="s">
        <v>133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</row>
    <row r="15" spans="1:13" ht="15.75" thickBot="1" x14ac:dyDescent="0.3">
      <c r="A15" s="37" t="s">
        <v>134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 ht="15.75" thickBot="1" x14ac:dyDescent="0.3">
      <c r="A16" s="37" t="s">
        <v>135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</row>
    <row r="17" spans="1:13" ht="15.75" thickBot="1" x14ac:dyDescent="0.3">
      <c r="A17" s="37" t="s">
        <v>136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ht="15.75" thickBot="1" x14ac:dyDescent="0.3">
      <c r="A18" s="37" t="s">
        <v>137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ht="15.75" thickBot="1" x14ac:dyDescent="0.3">
      <c r="A19" s="37" t="s">
        <v>138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ht="15.75" thickBot="1" x14ac:dyDescent="0.3">
      <c r="A20" s="37" t="s">
        <v>139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ht="15.75" thickBot="1" x14ac:dyDescent="0.3">
      <c r="A21" s="37" t="s">
        <v>140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ht="15.75" thickBot="1" x14ac:dyDescent="0.3">
      <c r="A22" s="69" t="s">
        <v>141</v>
      </c>
      <c r="B22" s="39">
        <f>SUM(B3:B21)</f>
        <v>0</v>
      </c>
      <c r="C22" s="39">
        <f t="shared" ref="C22:M22" si="0">SUM(C3:C21)</f>
        <v>0</v>
      </c>
      <c r="D22" s="39">
        <f t="shared" si="0"/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 t="shared" si="0"/>
        <v>0</v>
      </c>
    </row>
    <row r="23" spans="1:13" x14ac:dyDescent="0.25">
      <c r="A23" s="73"/>
      <c r="B23" s="5"/>
    </row>
    <row r="24" spans="1:13" x14ac:dyDescent="0.25">
      <c r="A24" s="74" t="s">
        <v>143</v>
      </c>
    </row>
    <row r="25" spans="1:13" ht="15.75" thickBot="1" x14ac:dyDescent="0.3">
      <c r="A25" s="75"/>
    </row>
    <row r="26" spans="1:13" x14ac:dyDescent="0.25">
      <c r="A26" s="23" t="s">
        <v>0</v>
      </c>
      <c r="B26" s="23" t="s">
        <v>41</v>
      </c>
      <c r="C26" s="23" t="s">
        <v>42</v>
      </c>
      <c r="D26" s="23" t="s">
        <v>43</v>
      </c>
      <c r="E26" s="23" t="s">
        <v>44</v>
      </c>
      <c r="F26" s="23" t="s">
        <v>45</v>
      </c>
      <c r="G26" s="17"/>
    </row>
    <row r="27" spans="1:13" ht="15.75" thickBot="1" x14ac:dyDescent="0.3">
      <c r="A27" s="24"/>
      <c r="B27" s="24"/>
      <c r="C27" s="24"/>
      <c r="D27" s="24"/>
      <c r="E27" s="24"/>
      <c r="F27" s="24"/>
      <c r="G27" s="17"/>
    </row>
    <row r="28" spans="1:13" ht="15.75" thickBot="1" x14ac:dyDescent="0.3">
      <c r="A28" s="18" t="s">
        <v>122</v>
      </c>
      <c r="B28" s="21">
        <v>0</v>
      </c>
      <c r="C28" s="21">
        <f>B28*1.33</f>
        <v>0</v>
      </c>
      <c r="D28" s="21">
        <f>C28*1.33</f>
        <v>0</v>
      </c>
      <c r="E28" s="21">
        <f>D28*1.33</f>
        <v>0</v>
      </c>
      <c r="F28" s="21">
        <f>E28*1.33</f>
        <v>0</v>
      </c>
      <c r="G28" s="17"/>
    </row>
    <row r="29" spans="1:13" ht="15.75" thickBot="1" x14ac:dyDescent="0.3">
      <c r="A29" s="18" t="s">
        <v>123</v>
      </c>
      <c r="B29" s="21">
        <v>0</v>
      </c>
      <c r="C29" s="21">
        <f t="shared" ref="C29:C46" si="1">B29*1.33</f>
        <v>0</v>
      </c>
      <c r="D29" s="21">
        <v>0</v>
      </c>
      <c r="E29" s="21">
        <v>0</v>
      </c>
      <c r="F29" s="21">
        <v>0</v>
      </c>
      <c r="G29" s="17"/>
    </row>
    <row r="30" spans="1:13" ht="15.75" thickBot="1" x14ac:dyDescent="0.3">
      <c r="A30" s="20" t="s">
        <v>124</v>
      </c>
      <c r="B30" s="21">
        <v>0</v>
      </c>
      <c r="C30" s="21">
        <f t="shared" si="1"/>
        <v>0</v>
      </c>
      <c r="D30" s="21">
        <v>0</v>
      </c>
      <c r="E30" s="21">
        <v>0</v>
      </c>
      <c r="F30" s="21">
        <v>0</v>
      </c>
      <c r="G30" s="17"/>
    </row>
    <row r="31" spans="1:13" ht="15.75" thickBot="1" x14ac:dyDescent="0.3">
      <c r="A31" s="20" t="s">
        <v>125</v>
      </c>
      <c r="B31" s="21">
        <v>0</v>
      </c>
      <c r="C31" s="21">
        <f t="shared" si="1"/>
        <v>0</v>
      </c>
      <c r="D31" s="21">
        <v>0</v>
      </c>
      <c r="E31" s="21">
        <v>0</v>
      </c>
      <c r="F31" s="21">
        <v>0</v>
      </c>
      <c r="G31" s="17"/>
    </row>
    <row r="32" spans="1:13" ht="15.75" thickBot="1" x14ac:dyDescent="0.3">
      <c r="A32" s="20" t="s">
        <v>126</v>
      </c>
      <c r="B32" s="21">
        <v>0</v>
      </c>
      <c r="C32" s="21">
        <f t="shared" si="1"/>
        <v>0</v>
      </c>
      <c r="D32" s="21">
        <v>0</v>
      </c>
      <c r="E32" s="21">
        <v>0</v>
      </c>
      <c r="F32" s="21">
        <v>0</v>
      </c>
      <c r="G32" s="17"/>
    </row>
    <row r="33" spans="1:7" ht="15.75" thickBot="1" x14ac:dyDescent="0.3">
      <c r="A33" s="20" t="s">
        <v>127</v>
      </c>
      <c r="B33" s="21">
        <v>0</v>
      </c>
      <c r="C33" s="21">
        <f t="shared" si="1"/>
        <v>0</v>
      </c>
      <c r="D33" s="21">
        <v>0</v>
      </c>
      <c r="E33" s="21">
        <v>0</v>
      </c>
      <c r="F33" s="21">
        <v>0</v>
      </c>
      <c r="G33" s="17"/>
    </row>
    <row r="34" spans="1:7" ht="15.75" thickBot="1" x14ac:dyDescent="0.3">
      <c r="A34" s="20" t="s">
        <v>128</v>
      </c>
      <c r="B34" s="21">
        <v>0</v>
      </c>
      <c r="C34" s="21">
        <f t="shared" si="1"/>
        <v>0</v>
      </c>
      <c r="D34" s="21">
        <v>0</v>
      </c>
      <c r="E34" s="21">
        <v>0</v>
      </c>
      <c r="F34" s="21">
        <v>0</v>
      </c>
      <c r="G34" s="17"/>
    </row>
    <row r="35" spans="1:7" ht="15.75" thickBot="1" x14ac:dyDescent="0.3">
      <c r="A35" s="76" t="s">
        <v>129</v>
      </c>
      <c r="B35" s="21">
        <v>0</v>
      </c>
      <c r="C35" s="21">
        <f t="shared" si="1"/>
        <v>0</v>
      </c>
      <c r="D35" s="21">
        <v>0</v>
      </c>
      <c r="E35" s="21">
        <v>0</v>
      </c>
      <c r="F35" s="21">
        <v>0</v>
      </c>
      <c r="G35" s="17"/>
    </row>
    <row r="36" spans="1:7" ht="15.75" thickBot="1" x14ac:dyDescent="0.3">
      <c r="A36" s="76" t="s">
        <v>130</v>
      </c>
      <c r="B36" s="21">
        <v>0</v>
      </c>
      <c r="C36" s="21">
        <f t="shared" si="1"/>
        <v>0</v>
      </c>
      <c r="D36" s="21">
        <v>0</v>
      </c>
      <c r="E36" s="21">
        <v>0</v>
      </c>
      <c r="F36" s="21">
        <v>0</v>
      </c>
      <c r="G36" s="17"/>
    </row>
    <row r="37" spans="1:7" ht="15.75" thickBot="1" x14ac:dyDescent="0.3">
      <c r="A37" s="18" t="s">
        <v>142</v>
      </c>
      <c r="B37" s="21">
        <v>0</v>
      </c>
      <c r="C37" s="21">
        <f t="shared" si="1"/>
        <v>0</v>
      </c>
      <c r="D37" s="21">
        <v>0</v>
      </c>
      <c r="E37" s="21">
        <v>0</v>
      </c>
      <c r="F37" s="21">
        <v>0</v>
      </c>
      <c r="G37" s="17"/>
    </row>
    <row r="38" spans="1:7" ht="15.75" thickBot="1" x14ac:dyDescent="0.3">
      <c r="A38" s="20" t="s">
        <v>132</v>
      </c>
      <c r="B38" s="21">
        <v>0</v>
      </c>
      <c r="C38" s="21">
        <f t="shared" si="1"/>
        <v>0</v>
      </c>
      <c r="D38" s="21">
        <v>0</v>
      </c>
      <c r="E38" s="21">
        <v>0</v>
      </c>
      <c r="F38" s="21">
        <v>0</v>
      </c>
      <c r="G38" s="17"/>
    </row>
    <row r="39" spans="1:7" ht="15.75" thickBot="1" x14ac:dyDescent="0.3">
      <c r="A39" s="20" t="s">
        <v>133</v>
      </c>
      <c r="B39" s="21">
        <v>0</v>
      </c>
      <c r="C39" s="21">
        <f t="shared" si="1"/>
        <v>0</v>
      </c>
      <c r="D39" s="21">
        <v>0</v>
      </c>
      <c r="E39" s="21">
        <v>0</v>
      </c>
      <c r="F39" s="21">
        <v>0</v>
      </c>
      <c r="G39" s="17"/>
    </row>
    <row r="40" spans="1:7" ht="15.75" thickBot="1" x14ac:dyDescent="0.3">
      <c r="A40" s="20" t="s">
        <v>134</v>
      </c>
      <c r="B40" s="21">
        <v>0</v>
      </c>
      <c r="C40" s="21">
        <f t="shared" si="1"/>
        <v>0</v>
      </c>
      <c r="D40" s="21">
        <v>0</v>
      </c>
      <c r="E40" s="21">
        <v>0</v>
      </c>
      <c r="F40" s="21">
        <v>0</v>
      </c>
      <c r="G40" s="17"/>
    </row>
    <row r="41" spans="1:7" ht="15.75" thickBot="1" x14ac:dyDescent="0.3">
      <c r="A41" s="20" t="s">
        <v>135</v>
      </c>
      <c r="B41" s="21">
        <v>0</v>
      </c>
      <c r="C41" s="21">
        <f t="shared" si="1"/>
        <v>0</v>
      </c>
      <c r="D41" s="21">
        <v>0</v>
      </c>
      <c r="E41" s="21">
        <v>0</v>
      </c>
      <c r="F41" s="21">
        <v>0</v>
      </c>
      <c r="G41" s="17"/>
    </row>
    <row r="42" spans="1:7" ht="15.75" thickBot="1" x14ac:dyDescent="0.3">
      <c r="A42" s="20" t="s">
        <v>136</v>
      </c>
      <c r="B42" s="21">
        <v>0</v>
      </c>
      <c r="C42" s="21">
        <f t="shared" si="1"/>
        <v>0</v>
      </c>
      <c r="D42" s="21">
        <v>0</v>
      </c>
      <c r="E42" s="21">
        <v>0</v>
      </c>
      <c r="F42" s="21">
        <v>0</v>
      </c>
      <c r="G42" s="17"/>
    </row>
    <row r="43" spans="1:7" ht="15.75" thickBot="1" x14ac:dyDescent="0.3">
      <c r="A43" s="20" t="s">
        <v>137</v>
      </c>
      <c r="B43" s="21">
        <v>0</v>
      </c>
      <c r="C43" s="21">
        <f t="shared" si="1"/>
        <v>0</v>
      </c>
      <c r="D43" s="21">
        <v>0</v>
      </c>
      <c r="E43" s="21">
        <v>0</v>
      </c>
      <c r="F43" s="21">
        <v>0</v>
      </c>
      <c r="G43" s="17"/>
    </row>
    <row r="44" spans="1:7" ht="15.75" thickBot="1" x14ac:dyDescent="0.3">
      <c r="A44" s="20" t="s">
        <v>138</v>
      </c>
      <c r="B44" s="21">
        <v>0</v>
      </c>
      <c r="C44" s="21">
        <f t="shared" si="1"/>
        <v>0</v>
      </c>
      <c r="D44" s="21">
        <v>0</v>
      </c>
      <c r="E44" s="21">
        <v>0</v>
      </c>
      <c r="F44" s="21">
        <v>0</v>
      </c>
      <c r="G44" s="17"/>
    </row>
    <row r="45" spans="1:7" ht="15.75" thickBot="1" x14ac:dyDescent="0.3">
      <c r="A45" s="20" t="s">
        <v>139</v>
      </c>
      <c r="B45" s="21">
        <v>0</v>
      </c>
      <c r="C45" s="21">
        <f t="shared" si="1"/>
        <v>0</v>
      </c>
      <c r="D45" s="21">
        <v>0</v>
      </c>
      <c r="E45" s="21">
        <v>0</v>
      </c>
      <c r="F45" s="21">
        <v>0</v>
      </c>
      <c r="G45" s="17"/>
    </row>
    <row r="46" spans="1:7" ht="15.75" thickBot="1" x14ac:dyDescent="0.3">
      <c r="A46" s="76" t="s">
        <v>140</v>
      </c>
      <c r="B46" s="21">
        <f>SUM(B28:B45)</f>
        <v>0</v>
      </c>
      <c r="C46" s="21">
        <f t="shared" si="1"/>
        <v>0</v>
      </c>
      <c r="D46" s="21">
        <f t="shared" ref="C46:F46" si="2">SUM(D28:D45)</f>
        <v>0</v>
      </c>
      <c r="E46" s="21">
        <f t="shared" si="2"/>
        <v>0</v>
      </c>
      <c r="F46" s="21">
        <f t="shared" si="2"/>
        <v>0</v>
      </c>
      <c r="G46" s="17"/>
    </row>
  </sheetData>
  <mergeCells count="8">
    <mergeCell ref="A1:A2"/>
    <mergeCell ref="B1:M1"/>
    <mergeCell ref="A26:A27"/>
    <mergeCell ref="B26:B27"/>
    <mergeCell ref="C26:C27"/>
    <mergeCell ref="D26:D27"/>
    <mergeCell ref="E26:E27"/>
    <mergeCell ref="F26:F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B4" sqref="B4:C8"/>
    </sheetView>
  </sheetViews>
  <sheetFormatPr baseColWidth="10" defaultRowHeight="15" x14ac:dyDescent="0.25"/>
  <cols>
    <col min="1" max="1" width="19" customWidth="1"/>
  </cols>
  <sheetData>
    <row r="1" spans="1:13" ht="15.75" thickBot="1" x14ac:dyDescent="0.3">
      <c r="A1" s="60" t="s">
        <v>144</v>
      </c>
    </row>
    <row r="2" spans="1:13" x14ac:dyDescent="0.25">
      <c r="A2" s="40" t="s">
        <v>0</v>
      </c>
      <c r="B2" s="71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2"/>
    </row>
    <row r="3" spans="1:13" ht="15.75" thickBot="1" x14ac:dyDescent="0.3">
      <c r="A3" s="41"/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13</v>
      </c>
    </row>
    <row r="4" spans="1:13" ht="15.75" thickBot="1" x14ac:dyDescent="0.3">
      <c r="A4" s="37" t="s">
        <v>123</v>
      </c>
      <c r="B4" s="38">
        <v>0</v>
      </c>
      <c r="C4" s="38">
        <v>0</v>
      </c>
      <c r="D4" s="39">
        <v>4008167</v>
      </c>
      <c r="E4" s="39">
        <v>7442000</v>
      </c>
      <c r="F4" s="39">
        <v>9773500</v>
      </c>
      <c r="G4" s="39">
        <v>9141875</v>
      </c>
      <c r="H4" s="39">
        <v>8321700</v>
      </c>
      <c r="I4" s="39">
        <v>9505200</v>
      </c>
      <c r="J4" s="39">
        <v>10165667</v>
      </c>
      <c r="K4" s="39">
        <v>13440286</v>
      </c>
      <c r="L4" s="39">
        <v>17370571</v>
      </c>
      <c r="M4" s="39">
        <v>13360750</v>
      </c>
    </row>
    <row r="5" spans="1:13" ht="15.75" thickBot="1" x14ac:dyDescent="0.3">
      <c r="A5" s="37" t="s">
        <v>145</v>
      </c>
      <c r="B5" s="38">
        <v>0</v>
      </c>
      <c r="C5" s="38">
        <v>0</v>
      </c>
      <c r="D5" s="39">
        <v>1050000</v>
      </c>
      <c r="E5" s="39">
        <v>1891880</v>
      </c>
      <c r="F5" s="39">
        <v>2799280</v>
      </c>
      <c r="G5" s="39">
        <v>2565250</v>
      </c>
      <c r="H5" s="39">
        <v>2190506</v>
      </c>
      <c r="I5" s="39">
        <v>2493440</v>
      </c>
      <c r="J5" s="39">
        <v>2767653</v>
      </c>
      <c r="K5" s="39">
        <v>3536614</v>
      </c>
      <c r="L5" s="39">
        <v>4921523</v>
      </c>
      <c r="M5" s="39">
        <v>4369330</v>
      </c>
    </row>
    <row r="6" spans="1:13" ht="15.75" thickBot="1" x14ac:dyDescent="0.3">
      <c r="A6" s="69" t="s">
        <v>146</v>
      </c>
      <c r="B6" s="38">
        <v>0</v>
      </c>
      <c r="C6" s="38">
        <v>0</v>
      </c>
      <c r="D6" s="39">
        <v>2958167</v>
      </c>
      <c r="E6" s="39">
        <v>5550120</v>
      </c>
      <c r="F6" s="39">
        <v>6974220</v>
      </c>
      <c r="G6" s="39">
        <v>6576625</v>
      </c>
      <c r="H6" s="39">
        <v>6131194</v>
      </c>
      <c r="I6" s="39">
        <v>7011760</v>
      </c>
      <c r="J6" s="39">
        <v>7398013</v>
      </c>
      <c r="K6" s="39">
        <v>9903671</v>
      </c>
      <c r="L6" s="39">
        <v>12449049</v>
      </c>
      <c r="M6" s="39">
        <v>8991420</v>
      </c>
    </row>
    <row r="7" spans="1:13" ht="15.75" thickBot="1" x14ac:dyDescent="0.3">
      <c r="A7" s="37" t="s">
        <v>147</v>
      </c>
      <c r="B7" s="39">
        <v>5907839</v>
      </c>
      <c r="C7" s="39">
        <v>5907839</v>
      </c>
      <c r="D7" s="39">
        <v>5927880</v>
      </c>
      <c r="E7" s="39">
        <v>5945049</v>
      </c>
      <c r="F7" s="39">
        <v>5956706</v>
      </c>
      <c r="G7" s="39">
        <v>5953548</v>
      </c>
      <c r="H7" s="39">
        <v>5949447</v>
      </c>
      <c r="I7" s="39">
        <v>5955365</v>
      </c>
      <c r="J7" s="39">
        <v>5958667</v>
      </c>
      <c r="K7" s="39">
        <v>5975040</v>
      </c>
      <c r="L7" s="39">
        <v>5994692</v>
      </c>
      <c r="M7" s="39">
        <v>5974642</v>
      </c>
    </row>
    <row r="8" spans="1:13" ht="15.75" thickBot="1" x14ac:dyDescent="0.3">
      <c r="A8" s="37" t="s">
        <v>148</v>
      </c>
      <c r="B8" s="38">
        <v>0</v>
      </c>
      <c r="C8" s="38">
        <v>0</v>
      </c>
      <c r="D8" s="39">
        <v>120245</v>
      </c>
      <c r="E8" s="39">
        <v>223260</v>
      </c>
      <c r="F8" s="39">
        <v>293205</v>
      </c>
      <c r="G8" s="39">
        <v>274256</v>
      </c>
      <c r="H8" s="39">
        <v>249651</v>
      </c>
      <c r="I8" s="39">
        <v>285156</v>
      </c>
      <c r="J8" s="39">
        <v>304970</v>
      </c>
      <c r="K8" s="39">
        <v>403209</v>
      </c>
      <c r="L8" s="39">
        <v>521117</v>
      </c>
      <c r="M8" s="39">
        <v>400823</v>
      </c>
    </row>
    <row r="9" spans="1:13" ht="15.75" thickBot="1" x14ac:dyDescent="0.3">
      <c r="A9" s="37" t="s">
        <v>149</v>
      </c>
      <c r="B9" s="39">
        <v>100000</v>
      </c>
      <c r="C9" s="39">
        <v>100000</v>
      </c>
      <c r="D9" s="39">
        <v>100000</v>
      </c>
      <c r="E9" s="39">
        <v>100000</v>
      </c>
      <c r="F9" s="39">
        <v>100000</v>
      </c>
      <c r="G9" s="39">
        <v>100000</v>
      </c>
      <c r="H9" s="39">
        <v>100000</v>
      </c>
      <c r="I9" s="39">
        <v>100000</v>
      </c>
      <c r="J9" s="39">
        <v>100000</v>
      </c>
      <c r="K9" s="39">
        <v>100000</v>
      </c>
      <c r="L9" s="39">
        <v>100000</v>
      </c>
      <c r="M9" s="39">
        <v>100000</v>
      </c>
    </row>
    <row r="10" spans="1:13" ht="15.75" thickBot="1" x14ac:dyDescent="0.3">
      <c r="A10" s="69" t="s">
        <v>150</v>
      </c>
      <c r="B10" s="39">
        <v>-6007839</v>
      </c>
      <c r="C10" s="39">
        <v>-6007839</v>
      </c>
      <c r="D10" s="39">
        <v>-3189958</v>
      </c>
      <c r="E10" s="39">
        <v>-718189</v>
      </c>
      <c r="F10" s="39">
        <v>624309</v>
      </c>
      <c r="G10" s="39">
        <v>248821</v>
      </c>
      <c r="H10" s="39">
        <v>-167904</v>
      </c>
      <c r="I10" s="39">
        <v>671239</v>
      </c>
      <c r="J10" s="39">
        <v>1034376</v>
      </c>
      <c r="K10" s="39">
        <v>3425423</v>
      </c>
      <c r="L10" s="39">
        <v>5833240</v>
      </c>
      <c r="M10" s="39">
        <v>2515955</v>
      </c>
    </row>
    <row r="11" spans="1:13" ht="15.75" thickBot="1" x14ac:dyDescent="0.3">
      <c r="A11" s="37" t="s">
        <v>151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5.75" thickBot="1" x14ac:dyDescent="0.3">
      <c r="A12" s="77" t="s">
        <v>152</v>
      </c>
      <c r="B12" s="78">
        <v>-6007839</v>
      </c>
      <c r="C12" s="78">
        <v>-6007839</v>
      </c>
      <c r="D12" s="78">
        <v>-3189958</v>
      </c>
      <c r="E12" s="78">
        <v>-718189</v>
      </c>
      <c r="F12" s="78">
        <v>624309</v>
      </c>
      <c r="G12" s="78">
        <v>248821</v>
      </c>
      <c r="H12" s="78">
        <v>-167904</v>
      </c>
      <c r="I12" s="78">
        <v>671239</v>
      </c>
      <c r="J12" s="78">
        <v>1034376</v>
      </c>
      <c r="K12" s="78">
        <v>3425423</v>
      </c>
      <c r="L12" s="78">
        <v>5833240</v>
      </c>
      <c r="M12" s="78">
        <v>2515955</v>
      </c>
    </row>
    <row r="13" spans="1:13" ht="15.75" thickBot="1" x14ac:dyDescent="0.3">
      <c r="A13" s="69" t="s">
        <v>153</v>
      </c>
      <c r="B13" s="39">
        <v>-5074206</v>
      </c>
      <c r="C13" s="39">
        <v>-5074206</v>
      </c>
      <c r="D13" s="39">
        <v>-2256325</v>
      </c>
      <c r="E13" s="39">
        <v>215444</v>
      </c>
      <c r="F13" s="39">
        <v>1557942</v>
      </c>
      <c r="G13" s="39">
        <v>1182453</v>
      </c>
      <c r="H13" s="39">
        <v>765729</v>
      </c>
      <c r="I13" s="39">
        <v>1604872</v>
      </c>
      <c r="J13" s="39">
        <v>1968009</v>
      </c>
      <c r="K13" s="39">
        <v>4359055</v>
      </c>
      <c r="L13" s="39">
        <v>6766873</v>
      </c>
      <c r="M13" s="39">
        <v>3449588</v>
      </c>
    </row>
    <row r="14" spans="1:13" x14ac:dyDescent="0.25">
      <c r="A14" s="79"/>
    </row>
    <row r="15" spans="1:13" ht="15.75" thickBot="1" x14ac:dyDescent="0.3">
      <c r="A15" s="74" t="s">
        <v>154</v>
      </c>
    </row>
    <row r="16" spans="1:13" x14ac:dyDescent="0.25">
      <c r="A16" s="23" t="s">
        <v>0</v>
      </c>
      <c r="B16" s="23" t="s">
        <v>41</v>
      </c>
      <c r="C16" s="23" t="s">
        <v>42</v>
      </c>
      <c r="D16" s="23" t="s">
        <v>43</v>
      </c>
      <c r="E16" s="23" t="s">
        <v>44</v>
      </c>
      <c r="F16" s="23" t="s">
        <v>45</v>
      </c>
      <c r="G16" s="17"/>
    </row>
    <row r="17" spans="1:7" ht="15.75" thickBot="1" x14ac:dyDescent="0.3">
      <c r="A17" s="24"/>
      <c r="B17" s="24"/>
      <c r="C17" s="24"/>
      <c r="D17" s="24"/>
      <c r="E17" s="24"/>
      <c r="F17" s="24"/>
      <c r="G17" s="17"/>
    </row>
    <row r="18" spans="1:7" ht="15.75" thickBot="1" x14ac:dyDescent="0.3">
      <c r="A18" s="20" t="s">
        <v>123</v>
      </c>
      <c r="B18" s="21">
        <v>102529715</v>
      </c>
      <c r="C18" s="21">
        <v>146760220</v>
      </c>
      <c r="D18" s="21">
        <v>186387150</v>
      </c>
      <c r="E18" s="21">
        <v>226525600</v>
      </c>
      <c r="F18" s="21">
        <v>274817990</v>
      </c>
      <c r="G18" s="17"/>
    </row>
    <row r="19" spans="1:7" ht="15.75" thickBot="1" x14ac:dyDescent="0.3">
      <c r="A19" s="20" t="s">
        <v>145</v>
      </c>
      <c r="B19" s="21">
        <v>28585476</v>
      </c>
      <c r="C19" s="21">
        <v>39696953</v>
      </c>
      <c r="D19" s="21">
        <v>48987587</v>
      </c>
      <c r="E19" s="21">
        <v>57707312</v>
      </c>
      <c r="F19" s="21">
        <v>67923965</v>
      </c>
      <c r="G19" s="17"/>
    </row>
    <row r="20" spans="1:7" ht="15.75" thickBot="1" x14ac:dyDescent="0.3">
      <c r="A20" s="18" t="s">
        <v>146</v>
      </c>
      <c r="B20" s="21">
        <v>73944239</v>
      </c>
      <c r="C20" s="21">
        <v>107063267</v>
      </c>
      <c r="D20" s="21">
        <v>137399563</v>
      </c>
      <c r="E20" s="21">
        <v>168818288</v>
      </c>
      <c r="F20" s="21">
        <v>206894025</v>
      </c>
      <c r="G20" s="17"/>
    </row>
    <row r="21" spans="1:7" ht="15.75" thickBot="1" x14ac:dyDescent="0.3">
      <c r="A21" s="20" t="s">
        <v>147</v>
      </c>
      <c r="B21" s="21">
        <v>71402161</v>
      </c>
      <c r="C21" s="21">
        <v>75801647</v>
      </c>
      <c r="D21" s="21">
        <v>80470598</v>
      </c>
      <c r="E21" s="21">
        <v>82000447</v>
      </c>
      <c r="F21" s="21">
        <v>87330547</v>
      </c>
      <c r="G21" s="17"/>
    </row>
    <row r="22" spans="1:7" ht="15.75" thickBot="1" x14ac:dyDescent="0.3">
      <c r="A22" s="20" t="s">
        <v>148</v>
      </c>
      <c r="B22" s="21">
        <v>3075891</v>
      </c>
      <c r="C22" s="21">
        <v>4402807</v>
      </c>
      <c r="D22" s="21">
        <v>5591615</v>
      </c>
      <c r="E22" s="21">
        <v>6795768</v>
      </c>
      <c r="F22" s="21">
        <v>8244540</v>
      </c>
      <c r="G22" s="17"/>
    </row>
    <row r="23" spans="1:7" ht="15.75" thickBot="1" x14ac:dyDescent="0.3">
      <c r="A23" s="20" t="s">
        <v>149</v>
      </c>
      <c r="B23" s="21">
        <v>1200000</v>
      </c>
      <c r="C23" s="21">
        <v>1284000</v>
      </c>
      <c r="D23" s="21">
        <v>1373880</v>
      </c>
      <c r="E23" s="21">
        <v>1470052</v>
      </c>
      <c r="F23" s="21">
        <v>1572955</v>
      </c>
      <c r="G23" s="17"/>
    </row>
    <row r="24" spans="1:7" ht="15.75" thickBot="1" x14ac:dyDescent="0.3">
      <c r="A24" s="18" t="s">
        <v>150</v>
      </c>
      <c r="B24" s="21">
        <v>-1733814</v>
      </c>
      <c r="C24" s="21">
        <v>25574814</v>
      </c>
      <c r="D24" s="21">
        <v>49963471</v>
      </c>
      <c r="E24" s="21">
        <v>78552022</v>
      </c>
      <c r="F24" s="21">
        <v>109745983</v>
      </c>
      <c r="G24" s="17"/>
    </row>
    <row r="25" spans="1:7" ht="15.75" thickBot="1" x14ac:dyDescent="0.3">
      <c r="A25" s="20" t="s">
        <v>151</v>
      </c>
      <c r="B25" s="22">
        <v>0</v>
      </c>
      <c r="C25" s="21">
        <v>8439689</v>
      </c>
      <c r="D25" s="21">
        <v>16487945</v>
      </c>
      <c r="E25" s="21">
        <v>25922167</v>
      </c>
      <c r="F25" s="21">
        <v>36216174</v>
      </c>
      <c r="G25" s="17"/>
    </row>
    <row r="26" spans="1:7" ht="15.75" thickBot="1" x14ac:dyDescent="0.3">
      <c r="A26" s="59" t="s">
        <v>152</v>
      </c>
      <c r="B26" s="35">
        <v>-1733814</v>
      </c>
      <c r="C26" s="35">
        <v>17135125</v>
      </c>
      <c r="D26" s="35">
        <v>33475525</v>
      </c>
      <c r="E26" s="35">
        <v>52629854</v>
      </c>
      <c r="F26" s="35">
        <v>73529809</v>
      </c>
      <c r="G26" s="17"/>
    </row>
    <row r="27" spans="1:7" ht="15.75" thickBot="1" x14ac:dyDescent="0.3">
      <c r="A27" s="63"/>
      <c r="B27" s="63"/>
      <c r="C27" s="63"/>
      <c r="D27" s="63"/>
      <c r="E27" s="63"/>
      <c r="F27" s="63"/>
      <c r="G27" s="17"/>
    </row>
    <row r="28" spans="1:7" ht="15.75" thickBot="1" x14ac:dyDescent="0.3">
      <c r="A28" s="59" t="s">
        <v>153</v>
      </c>
      <c r="B28" s="80">
        <v>9465228</v>
      </c>
      <c r="C28" s="80">
        <v>28334166</v>
      </c>
      <c r="D28" s="80">
        <v>44674566</v>
      </c>
      <c r="E28" s="80">
        <v>60374279</v>
      </c>
      <c r="F28" s="80">
        <v>81244234</v>
      </c>
      <c r="G28" s="17"/>
    </row>
    <row r="29" spans="1:7" x14ac:dyDescent="0.25">
      <c r="A29" s="75"/>
    </row>
    <row r="30" spans="1:7" ht="15.75" thickBot="1" x14ac:dyDescent="0.3">
      <c r="A30" s="75"/>
    </row>
    <row r="31" spans="1:7" ht="32.25" customHeight="1" x14ac:dyDescent="0.25">
      <c r="A31" s="23" t="s">
        <v>0</v>
      </c>
      <c r="B31" s="81" t="s">
        <v>155</v>
      </c>
      <c r="C31" s="81" t="s">
        <v>156</v>
      </c>
      <c r="D31" s="81" t="s">
        <v>157</v>
      </c>
      <c r="E31" s="81" t="s">
        <v>158</v>
      </c>
      <c r="F31" s="81" t="s">
        <v>159</v>
      </c>
      <c r="G31" s="17"/>
    </row>
    <row r="32" spans="1:7" ht="15.75" thickBot="1" x14ac:dyDescent="0.3">
      <c r="A32" s="24"/>
      <c r="B32" s="82"/>
      <c r="C32" s="82"/>
      <c r="D32" s="82"/>
      <c r="E32" s="82"/>
      <c r="F32" s="82"/>
      <c r="G32" s="17"/>
    </row>
    <row r="33" spans="1:7" ht="15.75" thickBot="1" x14ac:dyDescent="0.3">
      <c r="A33" s="20" t="s">
        <v>123</v>
      </c>
      <c r="B33" s="50"/>
      <c r="C33" s="50"/>
      <c r="D33" s="50"/>
      <c r="E33" s="50"/>
      <c r="F33" s="50"/>
      <c r="G33" s="17"/>
    </row>
    <row r="34" spans="1:7" ht="15.75" thickBot="1" x14ac:dyDescent="0.3">
      <c r="A34" s="20" t="s">
        <v>145</v>
      </c>
      <c r="B34" s="64">
        <v>0.27900000000000003</v>
      </c>
      <c r="C34" s="64">
        <v>0.27</v>
      </c>
      <c r="D34" s="64">
        <v>0.26300000000000001</v>
      </c>
      <c r="E34" s="64">
        <v>0.255</v>
      </c>
      <c r="F34" s="64">
        <v>0.247</v>
      </c>
      <c r="G34" s="17"/>
    </row>
    <row r="35" spans="1:7" ht="15.75" thickBot="1" x14ac:dyDescent="0.3">
      <c r="A35" s="18" t="s">
        <v>146</v>
      </c>
      <c r="B35" s="50"/>
      <c r="C35" s="50"/>
      <c r="D35" s="50"/>
      <c r="E35" s="50"/>
      <c r="F35" s="50"/>
      <c r="G35" s="17"/>
    </row>
    <row r="36" spans="1:7" ht="15.75" thickBot="1" x14ac:dyDescent="0.3">
      <c r="A36" s="20" t="s">
        <v>147</v>
      </c>
      <c r="B36" s="64">
        <v>0.69599999999999995</v>
      </c>
      <c r="C36" s="64">
        <v>0.51600000000000001</v>
      </c>
      <c r="D36" s="64">
        <v>0.432</v>
      </c>
      <c r="E36" s="64">
        <v>0.36199999999999999</v>
      </c>
      <c r="F36" s="64">
        <v>0.318</v>
      </c>
      <c r="G36" s="17"/>
    </row>
    <row r="37" spans="1:7" ht="15.75" thickBot="1" x14ac:dyDescent="0.3">
      <c r="A37" s="20" t="s">
        <v>148</v>
      </c>
      <c r="B37" s="64">
        <v>0.03</v>
      </c>
      <c r="C37" s="64">
        <v>0.03</v>
      </c>
      <c r="D37" s="64">
        <v>0.03</v>
      </c>
      <c r="E37" s="64">
        <v>0.03</v>
      </c>
      <c r="F37" s="64">
        <v>0.03</v>
      </c>
      <c r="G37" s="17"/>
    </row>
    <row r="38" spans="1:7" ht="15.75" thickBot="1" x14ac:dyDescent="0.3">
      <c r="A38" s="20" t="s">
        <v>149</v>
      </c>
      <c r="B38" s="64">
        <v>1.2E-2</v>
      </c>
      <c r="C38" s="64">
        <v>8.9999999999999993E-3</v>
      </c>
      <c r="D38" s="64">
        <v>7.0000000000000001E-3</v>
      </c>
      <c r="E38" s="64">
        <v>6.0000000000000001E-3</v>
      </c>
      <c r="F38" s="64">
        <v>6.0000000000000001E-3</v>
      </c>
      <c r="G38" s="17"/>
    </row>
    <row r="39" spans="1:7" ht="15.75" thickBot="1" x14ac:dyDescent="0.3">
      <c r="A39" s="18" t="s">
        <v>150</v>
      </c>
      <c r="B39" s="64">
        <v>-1.7000000000000001E-2</v>
      </c>
      <c r="C39" s="64">
        <v>0.17399999999999999</v>
      </c>
      <c r="D39" s="64">
        <v>0.26800000000000002</v>
      </c>
      <c r="E39" s="64">
        <v>0.34699999999999998</v>
      </c>
      <c r="F39" s="64">
        <v>0.39900000000000002</v>
      </c>
      <c r="G39" s="17"/>
    </row>
    <row r="40" spans="1:7" ht="15.75" thickBot="1" x14ac:dyDescent="0.3">
      <c r="A40" s="20" t="s">
        <v>151</v>
      </c>
      <c r="B40" s="50"/>
      <c r="C40" s="50"/>
      <c r="D40" s="50"/>
      <c r="E40" s="50"/>
      <c r="F40" s="50"/>
      <c r="G40" s="17"/>
    </row>
    <row r="41" spans="1:7" ht="15.75" thickBot="1" x14ac:dyDescent="0.3">
      <c r="A41" s="59" t="s">
        <v>152</v>
      </c>
      <c r="B41" s="64">
        <v>-1.7000000000000001E-2</v>
      </c>
      <c r="C41" s="64">
        <v>0.11700000000000001</v>
      </c>
      <c r="D41" s="64">
        <v>0.18</v>
      </c>
      <c r="E41" s="64">
        <v>0.23200000000000001</v>
      </c>
      <c r="F41" s="64">
        <v>0.26800000000000002</v>
      </c>
      <c r="G41" s="17"/>
    </row>
  </sheetData>
  <mergeCells count="14">
    <mergeCell ref="A31:A32"/>
    <mergeCell ref="B31:B32"/>
    <mergeCell ref="C31:C32"/>
    <mergeCell ref="D31:D32"/>
    <mergeCell ref="E31:E32"/>
    <mergeCell ref="F31:F32"/>
    <mergeCell ref="A2:A3"/>
    <mergeCell ref="B2:M2"/>
    <mergeCell ref="A16:A17"/>
    <mergeCell ref="B16:B17"/>
    <mergeCell ref="C16:C17"/>
    <mergeCell ref="D16:D17"/>
    <mergeCell ref="E16:E17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7.2 GASTOS MENSUALES</vt:lpstr>
      <vt:lpstr>7.2 GASTOS ANUALES</vt:lpstr>
      <vt:lpstr>VENTAS</vt:lpstr>
      <vt:lpstr>COMPRAS</vt:lpstr>
      <vt:lpstr>PUNTO DE EQUILIBRIO</vt:lpstr>
      <vt:lpstr>CARTERA</vt:lpstr>
      <vt:lpstr>ESTADO DE RESULTADOS</vt:lpstr>
      <vt:lpstr>'PUNTO DE EQUILIBRIO'!_Toc216603503</vt:lpstr>
      <vt:lpstr>'ESTADO DE RESULTADOS'!_Toc219887688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</dc:creator>
  <cp:lastModifiedBy>TX</cp:lastModifiedBy>
  <dcterms:created xsi:type="dcterms:W3CDTF">2013-09-16T21:58:06Z</dcterms:created>
  <dcterms:modified xsi:type="dcterms:W3CDTF">2013-09-16T23:17:37Z</dcterms:modified>
</cp:coreProperties>
</file>